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apacity Assign\COH\2023 - 12 Auction Preparation\ThisYear\"/>
    </mc:Choice>
  </mc:AlternateContent>
  <bookViews>
    <workbookView xWindow="-25320" yWindow="3990" windowWidth="25440" windowHeight="15990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</externalReferences>
  <definedNames>
    <definedName name="MktrDemand">[1]Data!$V$5:$CG$23</definedName>
    <definedName name="NexusFT">[1]Data!$V$161:$CH$167</definedName>
    <definedName name="PEPL70361">[1]Data!$V$905:$CH$911</definedName>
    <definedName name="PEPLFS">[1]Data!$V$818:$CH$825</definedName>
    <definedName name="PEPLStorFT">[1]Data!$V$866:$CH$872</definedName>
    <definedName name="_xlnm.Print_Area" localSheetId="0">AllocationOfCapacity!$B$1:$S$74</definedName>
    <definedName name="_xlnm.Print_Area" localSheetId="1">'CapacityAssignment-1Tranche'!$B$1:$S$225</definedName>
    <definedName name="REXFTS">[1]Data!$V$658:$CH$664</definedName>
    <definedName name="SUSST">[1]Data!$V$79:$CH$96</definedName>
    <definedName name="TCOBigLeach">[1]Data!$V$280:$CH$297</definedName>
    <definedName name="TCOBroadRun">[1]Data!$V$459:$CH$465</definedName>
    <definedName name="TCOCrawford">[1]Data!$V$576:$CG$593</definedName>
    <definedName name="TCODungannon">[1]Data!$V$498:$CH$504</definedName>
    <definedName name="TCOFairfield">[1]Data!$V$697:$CH$714</definedName>
    <definedName name="TCOFSS">[1]Data!$V$361:$CH$368</definedName>
    <definedName name="TCOLXP">[1]Data!$V$537:$CH$543</definedName>
    <definedName name="TCOMaumee">[1]Data!$V$200:$CH$217</definedName>
    <definedName name="TCOSmallLeach">[1]Data!$V$408:$CH$416</definedName>
    <definedName name="TGPStation219">[1]Data!$V$777:$CH$783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1" l="1"/>
  <c r="L108" i="1" s="1"/>
  <c r="L104" i="1"/>
  <c r="L105" i="1" s="1"/>
  <c r="L102" i="1"/>
  <c r="L101" i="1"/>
  <c r="L94" i="1"/>
  <c r="L90" i="1"/>
  <c r="L98" i="1" s="1"/>
  <c r="L85" i="1"/>
  <c r="L83" i="1"/>
  <c r="L53" i="1"/>
  <c r="L73" i="1" s="1"/>
  <c r="L39" i="1"/>
  <c r="L25" i="1"/>
  <c r="N106" i="1" l="1"/>
  <c r="N107" i="1" s="1"/>
  <c r="M106" i="1"/>
  <c r="N104" i="1"/>
  <c r="M103" i="1"/>
  <c r="M104" i="1" s="1"/>
  <c r="N97" i="1"/>
  <c r="M97" i="1"/>
  <c r="M94" i="1"/>
  <c r="N90" i="1"/>
  <c r="M90" i="1"/>
  <c r="N85" i="1"/>
  <c r="M85" i="1"/>
  <c r="M83" i="1"/>
  <c r="N73" i="1"/>
  <c r="M73" i="1"/>
  <c r="N71" i="1"/>
  <c r="M71" i="1"/>
  <c r="N67" i="1"/>
  <c r="M67" i="1"/>
  <c r="N53" i="1"/>
  <c r="M53" i="1"/>
  <c r="N42" i="1"/>
  <c r="N25" i="1"/>
  <c r="M25" i="1"/>
</calcChain>
</file>

<file path=xl/comments1.xml><?xml version="1.0" encoding="utf-8"?>
<comments xmlns="http://schemas.openxmlformats.org/spreadsheetml/2006/main">
  <authors>
    <author>Nisource</author>
  </authors>
  <commentList>
    <comment ref="C6" authorId="0" shapeId="0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Firm Peak Day - No Standby - BE SURE TO GET THE ORDER RIGHT!!!!!
</t>
        </r>
      </text>
    </comment>
    <comment ref="E9" authorId="0" shapeId="0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This is from Cap Assign by MA 0 Att 11B worksheet.</t>
        </r>
      </text>
    </comment>
    <comment ref="D47" authorId="0" shapeId="0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Per Mike Anderson:
32 cent Demand Rate</t>
        </r>
      </text>
    </comment>
  </commentList>
</comments>
</file>

<file path=xl/comments2.xml><?xml version="1.0" encoding="utf-8"?>
<comments xmlns="http://schemas.openxmlformats.org/spreadsheetml/2006/main">
  <authors>
    <author>McBride \ Tanner \ J</author>
  </authors>
  <commentList>
    <comment ref="M83" authorId="0" shapeId="0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Commodity Charge + Zone 3 Capacity Enhancment (CP15-137-000)</t>
        </r>
      </text>
    </comment>
    <comment ref="L94" authorId="0" shapeId="0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+ Reservation Surcharge
Zone 4 to Zone 4</t>
        </r>
      </text>
    </comment>
    <comment ref="L101" authorId="0" shapeId="0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FS Deliverability Charge</t>
        </r>
      </text>
    </comment>
    <comment ref="L104" authorId="0" shapeId="0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(0.0396) + Market Access Charge Deman (0.0387</t>
        </r>
      </text>
    </comment>
    <comment ref="L107" authorId="0" shapeId="0">
      <text>
        <r>
          <rPr>
            <b/>
            <sz val="9"/>
            <color indexed="81"/>
            <rFont val="Tahoma"/>
            <charset val="1"/>
          </rPr>
          <t>McBride \ Tanner \ J:</t>
        </r>
        <r>
          <rPr>
            <sz val="9"/>
            <color indexed="81"/>
            <rFont val="Tahoma"/>
            <charset val="1"/>
          </rPr>
          <t xml:space="preserve">
Reservation Charge (0.0396) + Market Access Charge Deman (0.0387</t>
        </r>
      </text>
    </comment>
  </commentList>
</comments>
</file>

<file path=xl/sharedStrings.xml><?xml version="1.0" encoding="utf-8"?>
<sst xmlns="http://schemas.openxmlformats.org/spreadsheetml/2006/main" count="913" uniqueCount="190">
  <si>
    <t>COLUMBIA GAS OF OHIO</t>
  </si>
  <si>
    <t>CAPACITY TO BE ASSIGNED UNDER CHOICE/SCO</t>
  </si>
  <si>
    <t>RATES AND RETAINAGE</t>
  </si>
  <si>
    <t>RECEIPT</t>
  </si>
  <si>
    <t>DELIVERY</t>
  </si>
  <si>
    <t>CURRENT</t>
  </si>
  <si>
    <t>CONTRACT</t>
  </si>
  <si>
    <t>RATE</t>
  </si>
  <si>
    <t>PRIMARY OR</t>
  </si>
  <si>
    <t>DEMAND</t>
  </si>
  <si>
    <t>COMMODITY</t>
  </si>
  <si>
    <t>TRANSPORTER</t>
  </si>
  <si>
    <t>NUMBER</t>
  </si>
  <si>
    <t>SCHEDULE</t>
  </si>
  <si>
    <t>RECEIPT POINTS</t>
  </si>
  <si>
    <t>SECONDARY</t>
  </si>
  <si>
    <t>DELIVERY POINTS</t>
  </si>
  <si>
    <t>SECONDARY*</t>
  </si>
  <si>
    <t>CHARGE*</t>
  </si>
  <si>
    <t>RETAINAGE*</t>
  </si>
  <si>
    <t>COLUMBIA GAS</t>
  </si>
  <si>
    <t>3045</t>
  </si>
  <si>
    <t>FSS</t>
  </si>
  <si>
    <t>MDQ</t>
  </si>
  <si>
    <t>INJ/WTH</t>
  </si>
  <si>
    <t>MAX TARIFF</t>
  </si>
  <si>
    <t>SCQ</t>
  </si>
  <si>
    <t>INJ ONLY</t>
  </si>
  <si>
    <t>3044</t>
  </si>
  <si>
    <t>SST</t>
  </si>
  <si>
    <t>OCT-MAR</t>
  </si>
  <si>
    <t>FSS STORAGE</t>
  </si>
  <si>
    <t>PRIMARY</t>
  </si>
  <si>
    <t>PORTSMOUTH</t>
  </si>
  <si>
    <t xml:space="preserve">MLI LIST </t>
  </si>
  <si>
    <t>TOLEDO</t>
  </si>
  <si>
    <t>LIMA</t>
  </si>
  <si>
    <t>ALLIANCE</t>
  </si>
  <si>
    <t>COLUMBUS</t>
  </si>
  <si>
    <t>DAYTON</t>
  </si>
  <si>
    <t>MANSFIELD</t>
  </si>
  <si>
    <t>OHIO MISC</t>
  </si>
  <si>
    <t>PARMA</t>
  </si>
  <si>
    <t>SANDUSKY</t>
  </si>
  <si>
    <t>PITTSBURGH</t>
  </si>
  <si>
    <t>NEW CASTLE</t>
  </si>
  <si>
    <t>MLI LIST</t>
  </si>
  <si>
    <t>APR-SEPT</t>
  </si>
  <si>
    <t>NEXUS</t>
  </si>
  <si>
    <t>FTS</t>
  </si>
  <si>
    <t>TETCO 73714</t>
  </si>
  <si>
    <t>SANDUSKY COUNTY</t>
  </si>
  <si>
    <t>NEGOTIATED</t>
  </si>
  <si>
    <t>TETCO 73812</t>
  </si>
  <si>
    <t xml:space="preserve">TEAL TO MARKET 1 </t>
  </si>
  <si>
    <t>GREENFIELD</t>
  </si>
  <si>
    <t>LEACH</t>
  </si>
  <si>
    <t>FTS-LXP</t>
  </si>
  <si>
    <t>EUREKA</t>
  </si>
  <si>
    <t>CRAWFORD AGGREGATION</t>
  </si>
  <si>
    <t>ROCKIES EXPRESS</t>
  </si>
  <si>
    <t>OHIO RIVER BEAR WALLOW</t>
  </si>
  <si>
    <t>FAIRFIELD REX/TCO INTERCONNECT</t>
  </si>
  <si>
    <t>FAIRFIELD CNTY REX/TCO</t>
  </si>
  <si>
    <t xml:space="preserve">     INTERCONNECT</t>
  </si>
  <si>
    <t>BROAD RUN</t>
  </si>
  <si>
    <t xml:space="preserve"> </t>
  </si>
  <si>
    <t>TENNESSEE</t>
  </si>
  <si>
    <t>63440</t>
  </si>
  <si>
    <t>FT-A</t>
  </si>
  <si>
    <t>STATION 219 POOL</t>
  </si>
  <si>
    <t>DUNGANNON (420060)</t>
  </si>
  <si>
    <t>FULL ACCESS IN ZONE 4</t>
  </si>
  <si>
    <t>+ EPCR</t>
  </si>
  <si>
    <t>DUNGANNON</t>
  </si>
  <si>
    <t>PANHANDLE</t>
  </si>
  <si>
    <t>018601</t>
  </si>
  <si>
    <t>FS</t>
  </si>
  <si>
    <t>MDWQ</t>
  </si>
  <si>
    <t>INJ</t>
  </si>
  <si>
    <t>MSQ</t>
  </si>
  <si>
    <t>WTH</t>
  </si>
  <si>
    <t>018606</t>
  </si>
  <si>
    <t>EFT</t>
  </si>
  <si>
    <t>NOV-MAR</t>
  </si>
  <si>
    <t>FS STORAGE</t>
  </si>
  <si>
    <t>COH MAUMEE</t>
  </si>
  <si>
    <t>1-100 MILES</t>
  </si>
  <si>
    <t>APR-OCT</t>
  </si>
  <si>
    <t>070361</t>
  </si>
  <si>
    <t>APR - OCT</t>
  </si>
  <si>
    <t>Rover Falvon Park</t>
  </si>
  <si>
    <t>COH -Kansas</t>
  </si>
  <si>
    <t>0-100 MILES</t>
  </si>
  <si>
    <t>NOV - MAR</t>
  </si>
  <si>
    <t>*The rates and retainages above are subject to change.</t>
  </si>
  <si>
    <t>Marketers are encouraged to review and verify rates for the auction period.</t>
  </si>
  <si>
    <t>Commodity rates exclude ACA</t>
  </si>
  <si>
    <t>TCO FSS</t>
  </si>
  <si>
    <t>TCO SST</t>
  </si>
  <si>
    <t>Overall FT %</t>
  </si>
  <si>
    <t>TCO FTS</t>
  </si>
  <si>
    <t>NEXUS FT</t>
  </si>
  <si>
    <t>Tenn FT-A</t>
  </si>
  <si>
    <t>Total</t>
  </si>
  <si>
    <t>TCO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</si>
  <si>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</si>
  <si>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</si>
  <si>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</si>
  <si>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</si>
  <si>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</si>
  <si>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</si>
  <si>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</si>
  <si>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</si>
  <si>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</si>
  <si>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Current</t>
  </si>
  <si>
    <t>Used for</t>
  </si>
  <si>
    <t>Storage</t>
  </si>
  <si>
    <t>80152</t>
  </si>
  <si>
    <t>Demand</t>
  </si>
  <si>
    <t>Allocation</t>
  </si>
  <si>
    <t>Percentage</t>
  </si>
  <si>
    <t>Leach %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</si>
  <si>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</si>
  <si>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</si>
  <si>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</si>
  <si>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</si>
  <si>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</si>
  <si>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</si>
  <si>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</si>
  <si>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</si>
  <si>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</si>
  <si>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</si>
  <si>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</si>
  <si>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</si>
  <si>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Monthly Demand Chrg</t>
  </si>
  <si>
    <t xml:space="preserve">Annual Demand </t>
  </si>
  <si>
    <t>Remaining Capacity</t>
  </si>
  <si>
    <t>PEPL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</si>
  <si>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</si>
  <si>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</si>
  <si>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</si>
  <si>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</si>
  <si>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</si>
  <si>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</si>
  <si>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</si>
  <si>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</si>
  <si>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</si>
  <si>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</si>
  <si>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</si>
  <si>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</si>
  <si>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Transport</t>
  </si>
  <si>
    <t>Local+Pk</t>
  </si>
  <si>
    <t>Prov by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</si>
  <si>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</si>
  <si>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</si>
  <si>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</si>
  <si>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</si>
  <si>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</si>
  <si>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</si>
  <si>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</si>
  <si>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</si>
  <si>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DEO CANFIELD &amp; BRUNSWICK</t>
  </si>
  <si>
    <t>DIRECT</t>
  </si>
  <si>
    <t>DEO BREWSTER</t>
  </si>
  <si>
    <t>SEMPRA PEAKING</t>
  </si>
  <si>
    <t>GATHERCO</t>
  </si>
  <si>
    <t>TOTAL</t>
  </si>
  <si>
    <t>TCO Broad Run/Dungan RET</t>
  </si>
  <si>
    <t>NC RETAINED</t>
  </si>
  <si>
    <t>TCO RETAINED</t>
  </si>
  <si>
    <t>TCO UNASSIGNED</t>
  </si>
  <si>
    <t>Tranche Example November-March</t>
  </si>
  <si>
    <t>Maximum tariff rates can change. Marketers are encouraged to review and verify rates for the auction period.</t>
  </si>
  <si>
    <t>Monthly Demand</t>
  </si>
  <si>
    <t>Monthly capacity release</t>
  </si>
  <si>
    <t>PEPL EFT</t>
  </si>
  <si>
    <t>TENN FT-A</t>
  </si>
  <si>
    <t>Trunkline FT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</si>
  <si>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</si>
  <si>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</si>
  <si>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</si>
  <si>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</si>
  <si>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</si>
  <si>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</si>
  <si>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</si>
  <si>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</si>
  <si>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TGP RETAINED</t>
  </si>
  <si>
    <t>Annual Capacity Cost</t>
  </si>
  <si>
    <t>Updated 12/15/2023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</si>
</sst>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164" formatCode="&quot;$&quot;#,##0.0000"/>
    <numFmt numFmtId="165" formatCode="0.0000%"/>
    <numFmt numFmtId="166" formatCode="&quot;$&quot;#,##0"/>
    <numFmt numFmtId="167" formatCode="#,##0.0000"/>
    <numFmt numFmtId="168" formatCode="0.0%"/>
    <numFmt numFmtId="169" formatCode="0.00000"/>
    <numFmt numFmtId="170" formatCode="#,##0.0000000"/>
    <numFmt numFmtId="171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7030A0"/>
      <name val="Arial"/>
      <family val="2"/>
    </font>
    <font>
      <u/>
      <sz val="10"/>
      <name val="Arial"/>
      <family val="2"/>
    </font>
    <font>
      <b/>
      <sz val="10"/>
      <color indexed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21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quotePrefix="1" applyNumberFormat="1" applyFont="1"/>
    <xf numFmtId="0" fontId="2" fillId="0" borderId="0" xfId="0" quotePrefix="1" applyFont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65" fontId="2" fillId="0" borderId="0" xfId="0" applyNumberFormat="1" applyFont="1"/>
    <xf numFmtId="0" fontId="2" fillId="3" borderId="0" xfId="0" applyFont="1" applyFill="1"/>
    <xf numFmtId="0" fontId="2" fillId="3" borderId="0" xfId="0" quotePrefix="1" applyFont="1" applyFill="1"/>
    <xf numFmtId="3" fontId="2" fillId="3" borderId="0" xfId="0" applyNumberFormat="1" applyFont="1" applyFill="1"/>
    <xf numFmtId="3" fontId="4" fillId="0" borderId="0" xfId="0" applyNumberFormat="1" applyFont="1"/>
    <xf numFmtId="0" fontId="2" fillId="0" borderId="0" xfId="0" quotePrefix="1" applyFont="1"/>
    <xf numFmtId="164" fontId="2" fillId="0" borderId="0" xfId="0" quotePrefix="1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166" fontId="0" fillId="0" borderId="0" xfId="0" applyNumberFormat="1"/>
    <xf numFmtId="3" fontId="2" fillId="0" borderId="0" xfId="2" applyNumberFormat="1" applyFont="1" applyFill="1" applyBorder="1" applyAlignment="1" applyProtection="1"/>
    <xf numFmtId="3" fontId="2" fillId="0" borderId="2" xfId="2" quotePrefix="1" applyNumberFormat="1" applyFont="1" applyFill="1" applyBorder="1" applyAlignment="1" applyProtection="1"/>
    <xf numFmtId="10" fontId="2" fillId="0" borderId="0" xfId="1" applyNumberFormat="1" applyFont="1" applyFill="1" applyBorder="1"/>
    <xf numFmtId="14" fontId="9" fillId="0" borderId="0" xfId="0" applyNumberFormat="1" applyFont="1" applyAlignment="1">
      <alignment horizontal="left"/>
    </xf>
    <xf numFmtId="10" fontId="5" fillId="0" borderId="0" xfId="0" applyNumberFormat="1" applyFont="1"/>
    <xf numFmtId="10" fontId="2" fillId="0" borderId="0" xfId="0" applyNumberFormat="1" applyFont="1"/>
    <xf numFmtId="3" fontId="10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3" fontId="2" fillId="0" borderId="1" xfId="0" applyNumberFormat="1" applyFont="1" applyBorder="1"/>
    <xf numFmtId="10" fontId="2" fillId="0" borderId="2" xfId="0" applyNumberFormat="1" applyFont="1" applyBorder="1"/>
    <xf numFmtId="3" fontId="1" fillId="0" borderId="1" xfId="0" applyNumberFormat="1" applyFont="1" applyBorder="1"/>
    <xf numFmtId="3" fontId="16" fillId="0" borderId="3" xfId="0" applyNumberFormat="1" applyFont="1" applyBorder="1"/>
    <xf numFmtId="3" fontId="0" fillId="0" borderId="1" xfId="0" applyNumberFormat="1" applyBorder="1"/>
    <xf numFmtId="10" fontId="0" fillId="0" borderId="0" xfId="0" applyNumberFormat="1" applyAlignment="1">
      <alignment horizontal="center"/>
    </xf>
    <xf numFmtId="3" fontId="2" fillId="0" borderId="3" xfId="0" applyNumberFormat="1" applyFont="1" applyBorder="1"/>
    <xf numFmtId="3" fontId="16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6" fontId="2" fillId="0" borderId="3" xfId="0" applyNumberFormat="1" applyFont="1" applyBorder="1"/>
    <xf numFmtId="0" fontId="5" fillId="0" borderId="0" xfId="0" applyFont="1"/>
    <xf numFmtId="0" fontId="0" fillId="0" borderId="3" xfId="0" applyBorder="1"/>
    <xf numFmtId="0" fontId="0" fillId="0" borderId="1" xfId="0" applyBorder="1"/>
    <xf numFmtId="10" fontId="0" fillId="0" borderId="1" xfId="0" applyNumberForma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3" fontId="0" fillId="0" borderId="3" xfId="0" applyNumberFormat="1" applyBorder="1"/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0" xfId="1" applyNumberFormat="1" applyFont="1" applyFill="1"/>
    <xf numFmtId="3" fontId="2" fillId="0" borderId="0" xfId="0" applyNumberFormat="1" applyFont="1" applyFill="1"/>
    <xf numFmtId="0" fontId="2" fillId="0" borderId="0" xfId="3" applyNumberFormat="1" applyFont="1" applyFill="1" applyBorder="1" applyAlignment="1"/>
    <xf numFmtId="3" fontId="9" fillId="0" borderId="0" xfId="0" applyNumberFormat="1" applyFont="1"/>
    <xf numFmtId="3" fontId="2" fillId="0" borderId="1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2" xfId="0" quotePrefix="1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quotePrefix="1" applyNumberFormat="1" applyFont="1" applyBorder="1"/>
    <xf numFmtId="3" fontId="13" fillId="0" borderId="0" xfId="2" quotePrefix="1" applyNumberFormat="1" applyFont="1" applyFill="1" applyBorder="1" applyAlignment="1" applyProtection="1"/>
    <xf numFmtId="3" fontId="2" fillId="0" borderId="3" xfId="0" quotePrefix="1" applyNumberFormat="1" applyFont="1" applyBorder="1"/>
    <xf numFmtId="3" fontId="13" fillId="0" borderId="1" xfId="0" quotePrefix="1" applyNumberFormat="1" applyFont="1" applyBorder="1"/>
    <xf numFmtId="3" fontId="2" fillId="0" borderId="4" xfId="2" quotePrefix="1" applyNumberFormat="1" applyFont="1" applyFill="1" applyBorder="1" applyAlignment="1" applyProtection="1"/>
    <xf numFmtId="3" fontId="2" fillId="0" borderId="5" xfId="0" applyNumberFormat="1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166" fontId="2" fillId="0" borderId="7" xfId="0" applyNumberFormat="1" applyFont="1" applyBorder="1"/>
    <xf numFmtId="166" fontId="2" fillId="0" borderId="6" xfId="0" applyNumberFormat="1" applyFont="1" applyBorder="1"/>
    <xf numFmtId="1" fontId="1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" fontId="2" fillId="0" borderId="0" xfId="0" quotePrefix="1" applyNumberFormat="1" applyFont="1"/>
    <xf numFmtId="1" fontId="2" fillId="0" borderId="1" xfId="0" quotePrefix="1" applyNumberFormat="1" applyFont="1" applyBorder="1"/>
    <xf numFmtId="0" fontId="2" fillId="0" borderId="3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164" fontId="0" fillId="0" borderId="6" xfId="0" applyNumberFormat="1" applyBorder="1"/>
    <xf numFmtId="3" fontId="0" fillId="0" borderId="0" xfId="0" applyNumberFormat="1" applyAlignment="1">
      <alignment horizontal="right"/>
    </xf>
    <xf numFmtId="170" fontId="0" fillId="0" borderId="0" xfId="0" applyNumberFormat="1"/>
    <xf numFmtId="10" fontId="5" fillId="0" borderId="0" xfId="1" applyNumberFormat="1" applyFont="1" applyFill="1" applyBorder="1"/>
    <xf numFmtId="0" fontId="1" fillId="0" borderId="11" xfId="0" applyFont="1" applyBorder="1"/>
    <xf numFmtId="0" fontId="0" fillId="0" borderId="12" xfId="0" applyBorder="1"/>
    <xf numFmtId="3" fontId="0" fillId="0" borderId="13" xfId="0" applyNumberFormat="1" applyBorder="1"/>
    <xf numFmtId="0" fontId="1" fillId="0" borderId="3" xfId="0" applyFont="1" applyBorder="1"/>
    <xf numFmtId="0" fontId="0" fillId="0" borderId="14" xfId="0" applyBorder="1"/>
    <xf numFmtId="171" fontId="0" fillId="0" borderId="15" xfId="0" applyNumberFormat="1" applyBorder="1"/>
    <xf numFmtId="3" fontId="0" fillId="0" borderId="16" xfId="0" applyNumberFormat="1" applyBorder="1"/>
    <xf numFmtId="3" fontId="5" fillId="0" borderId="0" xfId="0" applyNumberFormat="1" applyFont="1"/>
    <xf numFmtId="10" fontId="0" fillId="0" borderId="0" xfId="0" applyNumberFormat="1" applyAlignment="1">
      <alignment horizontal="right"/>
    </xf>
    <xf numFmtId="0" fontId="0" fillId="0" borderId="0" xfId="0" applyBorder="1"/>
    <xf numFmtId="1" fontId="17" fillId="0" borderId="0" xfId="0" applyNumberFormat="1" applyFont="1" applyBorder="1" applyAlignment="1">
      <alignment horizontal="center"/>
    </xf>
    <xf numFmtId="1" fontId="17" fillId="0" borderId="0" xfId="0" applyNumberFormat="1" applyFont="1" applyBorder="1"/>
    <xf numFmtId="166" fontId="2" fillId="0" borderId="0" xfId="0" applyNumberFormat="1" applyFont="1" applyBorder="1"/>
    <xf numFmtId="1" fontId="2" fillId="0" borderId="0" xfId="0" quotePrefix="1" applyNumberFormat="1" applyFont="1" applyBorder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166" fontId="2" fillId="0" borderId="17" xfId="0" applyNumberFormat="1" applyFont="1" applyBorder="1"/>
    <xf numFmtId="0" fontId="0" fillId="0" borderId="1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1" fontId="2" fillId="0" borderId="1" xfId="0" quotePrefix="1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2" fillId="0" borderId="0" xfId="0" applyNumberFormat="1" applyFont="1" applyFill="1" applyBorder="1"/>
    <xf numFmtId="10" fontId="2" fillId="0" borderId="1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10" fontId="2" fillId="0" borderId="2" xfId="0" applyNumberFormat="1" applyFont="1" applyFill="1" applyBorder="1"/>
    <xf numFmtId="10" fontId="1" fillId="0" borderId="3" xfId="0" applyNumberFormat="1" applyFont="1" applyFill="1" applyBorder="1"/>
    <xf numFmtId="10" fontId="1" fillId="0" borderId="1" xfId="0" applyNumberFormat="1" applyFont="1" applyFill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3" fontId="18" fillId="0" borderId="3" xfId="0" applyNumberFormat="1" applyFont="1" applyFill="1" applyBorder="1"/>
    <xf numFmtId="3" fontId="2" fillId="0" borderId="3" xfId="0" applyNumberFormat="1" applyFont="1" applyFill="1" applyBorder="1"/>
    <xf numFmtId="3" fontId="18" fillId="0" borderId="0" xfId="0" applyNumberFormat="1" applyFont="1" applyFill="1" applyBorder="1"/>
    <xf numFmtId="3" fontId="1" fillId="0" borderId="0" xfId="0" applyNumberFormat="1" applyFont="1" applyFill="1" applyBorder="1"/>
    <xf numFmtId="3" fontId="2" fillId="0" borderId="2" xfId="0" applyNumberFormat="1" applyFont="1" applyFill="1" applyBorder="1"/>
    <xf numFmtId="164" fontId="2" fillId="0" borderId="0" xfId="0" applyNumberFormat="1" applyFont="1" applyFill="1" applyBorder="1"/>
    <xf numFmtId="164" fontId="2" fillId="0" borderId="3" xfId="0" applyNumberFormat="1" applyFont="1" applyFill="1" applyBorder="1"/>
    <xf numFmtId="164" fontId="2" fillId="0" borderId="2" xfId="0" applyNumberFormat="1" applyFont="1" applyFill="1" applyBorder="1"/>
    <xf numFmtId="166" fontId="2" fillId="0" borderId="0" xfId="0" applyNumberFormat="1" applyFont="1" applyFill="1" applyBorder="1"/>
    <xf numFmtId="166" fontId="2" fillId="0" borderId="3" xfId="0" applyNumberFormat="1" applyFont="1" applyFill="1" applyBorder="1"/>
    <xf numFmtId="166" fontId="2" fillId="0" borderId="2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1" fontId="2" fillId="0" borderId="0" xfId="0" quotePrefix="1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2" xfId="0" quotePrefix="1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3" fontId="1" fillId="0" borderId="2" xfId="2" applyNumberFormat="1" applyFont="1" applyFill="1" applyBorder="1" applyAlignment="1" applyProtection="1"/>
    <xf numFmtId="10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6" fontId="2" fillId="0" borderId="1" xfId="0" applyNumberFormat="1" applyFont="1" applyFill="1" applyBorder="1"/>
    <xf numFmtId="3" fontId="14" fillId="0" borderId="0" xfId="0" applyNumberFormat="1" applyFont="1" applyFill="1" applyBorder="1"/>
    <xf numFmtId="0" fontId="14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1" fillId="0" borderId="0" xfId="0" applyFont="1"/>
    <xf numFmtId="3" fontId="21" fillId="0" borderId="0" xfId="0" applyNumberFormat="1" applyFont="1"/>
    <xf numFmtId="0" fontId="21" fillId="0" borderId="3" xfId="0" applyFont="1" applyBorder="1"/>
    <xf numFmtId="3" fontId="21" fillId="0" borderId="3" xfId="0" applyNumberFormat="1" applyFont="1" applyBorder="1"/>
    <xf numFmtId="164" fontId="21" fillId="0" borderId="3" xfId="0" applyNumberFormat="1" applyFont="1" applyBorder="1"/>
    <xf numFmtId="166" fontId="21" fillId="0" borderId="0" xfId="0" applyNumberFormat="1" applyFont="1"/>
    <xf numFmtId="1" fontId="21" fillId="0" borderId="0" xfId="0" applyNumberFormat="1" applyFont="1" applyAlignment="1">
      <alignment horizontal="center"/>
    </xf>
    <xf numFmtId="168" fontId="21" fillId="0" borderId="0" xfId="1" applyNumberFormat="1" applyFont="1" applyFill="1"/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22" fillId="0" borderId="0" xfId="0" applyNumberFormat="1" applyFont="1" applyFill="1" applyBorder="1"/>
    <xf numFmtId="10" fontId="1" fillId="0" borderId="0" xfId="0" applyNumberFormat="1" applyFont="1" applyFill="1" applyBorder="1"/>
    <xf numFmtId="10" fontId="21" fillId="0" borderId="0" xfId="1" applyNumberFormat="1" applyFont="1" applyFill="1"/>
    <xf numFmtId="169" fontId="21" fillId="0" borderId="0" xfId="0" applyNumberFormat="1" applyFont="1"/>
    <xf numFmtId="3" fontId="2" fillId="0" borderId="0" xfId="0" quotePrefix="1" applyNumberFormat="1" applyFont="1" applyFill="1" applyBorder="1"/>
    <xf numFmtId="3" fontId="2" fillId="0" borderId="1" xfId="0" quotePrefix="1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164" fontId="2" fillId="0" borderId="6" xfId="0" applyNumberFormat="1" applyFont="1" applyFill="1" applyBorder="1"/>
    <xf numFmtId="166" fontId="2" fillId="0" borderId="7" xfId="0" applyNumberFormat="1" applyFont="1" applyFill="1" applyBorder="1"/>
    <xf numFmtId="166" fontId="2" fillId="0" borderId="6" xfId="0" applyNumberFormat="1" applyFont="1" applyFill="1" applyBorder="1"/>
    <xf numFmtId="3" fontId="13" fillId="0" borderId="0" xfId="0" quotePrefix="1" applyNumberFormat="1" applyFont="1" applyBorder="1"/>
    <xf numFmtId="1" fontId="2" fillId="0" borderId="0" xfId="0" quotePrefix="1" applyNumberFormat="1" applyFont="1" applyFill="1" applyBorder="1"/>
    <xf numFmtId="1" fontId="2" fillId="0" borderId="1" xfId="0" quotePrefix="1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0" fontId="2" fillId="0" borderId="10" xfId="0" applyFont="1" applyFill="1" applyBorder="1"/>
    <xf numFmtId="10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</cellXfs>
  <cellStyles count="4">
    <cellStyle name="Hyperlink" xfId="2" builtinId="8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469097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23%20-%2012%20Auction%20Preparation/MarketerInfo/2024%20Allocation%202023%2012%2012%20STEP%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r"/>
      <sheetName val="Data"/>
      <sheetName val="CALCULATION"/>
      <sheetName val="Aug 2023name change info Direct"/>
      <sheetName val="RATE INFORMATION"/>
      <sheetName val="3045"/>
    </sheetNames>
    <sheetDataSet>
      <sheetData sheetId="0"/>
      <sheetData sheetId="1">
        <row r="5">
          <cell r="V5" t="str">
            <v>Name</v>
          </cell>
          <cell r="W5" t="str">
            <v>National Gas&amp;Elec</v>
          </cell>
          <cell r="X5" t="str">
            <v>Just Energy</v>
          </cell>
          <cell r="Y5" t="str">
            <v>SFE Energy</v>
          </cell>
          <cell r="Z5" t="str">
            <v>Direct Energy Service</v>
          </cell>
          <cell r="AA5" t="str">
            <v>Shipley Energy</v>
          </cell>
          <cell r="AB5" t="str">
            <v>C6</v>
          </cell>
          <cell r="AC5" t="str">
            <v>Engie Power &amp; Gas</v>
          </cell>
          <cell r="AD5" t="str">
            <v>My Choice Energy</v>
          </cell>
          <cell r="AE5" t="str">
            <v>Santanna</v>
          </cell>
          <cell r="AF5" t="str">
            <v>IGS</v>
          </cell>
          <cell r="AG5" t="str">
            <v>Verde Energy</v>
          </cell>
          <cell r="AH5" t="str">
            <v>Alpha G &amp; E</v>
          </cell>
          <cell r="AI5" t="str">
            <v>Constellation Energy</v>
          </cell>
          <cell r="AJ5" t="str">
            <v>Titan Gas</v>
          </cell>
          <cell r="AK5" t="str">
            <v>Stand</v>
          </cell>
          <cell r="AL5" t="str">
            <v>US Gas</v>
          </cell>
          <cell r="AM5" t="str">
            <v>Energy Harbor</v>
          </cell>
          <cell r="AN5" t="str">
            <v>C18</v>
          </cell>
          <cell r="AO5" t="str">
            <v>Ohio Nat Gas</v>
          </cell>
          <cell r="AP5" t="str">
            <v>C20</v>
          </cell>
          <cell r="AQ5" t="str">
            <v>NTherm LLC</v>
          </cell>
          <cell r="AR5" t="str">
            <v>Energy Plus</v>
          </cell>
          <cell r="AS5" t="str">
            <v>C23</v>
          </cell>
          <cell r="AT5" t="str">
            <v>UGI Energy</v>
          </cell>
          <cell r="AU5" t="str">
            <v>Xoom Energy</v>
          </cell>
          <cell r="AV5" t="str">
            <v>AEP</v>
          </cell>
          <cell r="AW5" t="str">
            <v>Snyder Brothers</v>
          </cell>
          <cell r="AX5" t="str">
            <v>Quake Energy</v>
          </cell>
          <cell r="AY5" t="str">
            <v>C29</v>
          </cell>
          <cell r="AZ5" t="str">
            <v>Symmetry Energy</v>
          </cell>
          <cell r="BA5" t="str">
            <v>NextEra</v>
          </cell>
          <cell r="BB5" t="str">
            <v>United Energy</v>
          </cell>
          <cell r="BC5" t="str">
            <v>Amer Pwr&amp;Gas</v>
          </cell>
          <cell r="BD5" t="str">
            <v>Ambit Energy</v>
          </cell>
          <cell r="BE5" t="str">
            <v>Park Power</v>
          </cell>
          <cell r="BF5" t="str">
            <v>Green Choice Energy</v>
          </cell>
          <cell r="BG5" t="str">
            <v>Frontier Utilities</v>
          </cell>
          <cell r="BH5" t="str">
            <v>Vista Energy</v>
          </cell>
          <cell r="BI5" t="str">
            <v>Statewise Energy</v>
          </cell>
          <cell r="BJ5" t="str">
            <v>Utility Gas&amp;Power</v>
          </cell>
          <cell r="BK5" t="str">
            <v>C41</v>
          </cell>
          <cell r="BL5" t="str">
            <v>New Wave</v>
          </cell>
          <cell r="BM5" t="str">
            <v>Archer Energy</v>
          </cell>
          <cell r="BN5" t="str">
            <v>Reliant Energy</v>
          </cell>
          <cell r="BO5" t="str">
            <v>Hudson Energy</v>
          </cell>
          <cell r="BP5" t="str">
            <v>MPower Energy</v>
          </cell>
          <cell r="BQ5" t="str">
            <v>Median Energy C</v>
          </cell>
          <cell r="BR5" t="str">
            <v>Realgy Energy Ser</v>
          </cell>
          <cell r="BS5" t="str">
            <v>Eligo Energy</v>
          </cell>
          <cell r="BT5" t="str">
            <v>Tomorrow Energy</v>
          </cell>
          <cell r="BU5" t="str">
            <v>Gas South, LLC</v>
          </cell>
          <cell r="BV5" t="str">
            <v>IDT Energy Inc</v>
          </cell>
          <cell r="BW5" t="str">
            <v>Nordic Energy Service</v>
          </cell>
          <cell r="BX5" t="str">
            <v>NRG Business Marketing, LLC</v>
          </cell>
          <cell r="BY5" t="str">
            <v>C55</v>
          </cell>
          <cell r="BZ5" t="str">
            <v>Atlantic Energy</v>
          </cell>
          <cell r="CA5" t="str">
            <v>South Bay Energy</v>
          </cell>
          <cell r="CB5" t="str">
            <v>Mercury Energy</v>
          </cell>
          <cell r="CC5" t="str">
            <v>Major Energy Service</v>
          </cell>
          <cell r="CD5" t="str">
            <v>C60</v>
          </cell>
          <cell r="CE5" t="str">
            <v>Kiwi Energy</v>
          </cell>
          <cell r="CF5" t="str">
            <v>Inspire Energy</v>
          </cell>
          <cell r="CG5" t="str">
            <v>Discount Power</v>
          </cell>
        </row>
        <row r="6">
          <cell r="V6" t="str">
            <v>Abbreviation</v>
          </cell>
          <cell r="W6" t="str">
            <v>NT</v>
          </cell>
          <cell r="X6" t="str">
            <v>AC</v>
          </cell>
          <cell r="Y6" t="str">
            <v>SF</v>
          </cell>
          <cell r="Z6" t="str">
            <v>CE</v>
          </cell>
          <cell r="AA6" t="str">
            <v>SH</v>
          </cell>
          <cell r="AB6">
            <v>6</v>
          </cell>
          <cell r="AC6" t="str">
            <v>PY</v>
          </cell>
          <cell r="AD6" t="str">
            <v>FO</v>
          </cell>
          <cell r="AE6" t="str">
            <v>SN</v>
          </cell>
          <cell r="AF6" t="str">
            <v>IG</v>
          </cell>
          <cell r="AG6" t="str">
            <v>VU</v>
          </cell>
          <cell r="AH6" t="str">
            <v>HA</v>
          </cell>
          <cell r="AI6" t="str">
            <v>CG</v>
          </cell>
          <cell r="AJ6" t="str">
            <v>TT</v>
          </cell>
          <cell r="AK6" t="str">
            <v>ST</v>
          </cell>
          <cell r="AL6" t="str">
            <v>US</v>
          </cell>
          <cell r="AM6" t="str">
            <v>EH</v>
          </cell>
          <cell r="AN6">
            <v>18</v>
          </cell>
          <cell r="AO6" t="str">
            <v>ON</v>
          </cell>
          <cell r="AP6">
            <v>20</v>
          </cell>
          <cell r="AQ6" t="str">
            <v>TH</v>
          </cell>
          <cell r="AR6" t="str">
            <v>EY</v>
          </cell>
          <cell r="AS6">
            <v>23</v>
          </cell>
          <cell r="AT6" t="str">
            <v>UG</v>
          </cell>
          <cell r="AU6" t="str">
            <v>XO</v>
          </cell>
          <cell r="AV6" t="str">
            <v>EL</v>
          </cell>
          <cell r="AW6" t="str">
            <v>SB</v>
          </cell>
          <cell r="AX6" t="str">
            <v>QU</v>
          </cell>
          <cell r="AY6">
            <v>29</v>
          </cell>
          <cell r="AZ6" t="str">
            <v>CP</v>
          </cell>
          <cell r="BA6" t="str">
            <v>NX</v>
          </cell>
          <cell r="BB6" t="str">
            <v>UD</v>
          </cell>
          <cell r="BC6" t="str">
            <v>AP</v>
          </cell>
          <cell r="BD6" t="str">
            <v>AB</v>
          </cell>
          <cell r="BE6" t="str">
            <v>PW</v>
          </cell>
          <cell r="BF6" t="str">
            <v>RP</v>
          </cell>
          <cell r="BG6" t="str">
            <v>FR</v>
          </cell>
          <cell r="BH6" t="str">
            <v>VS</v>
          </cell>
          <cell r="BI6" t="str">
            <v>SW</v>
          </cell>
          <cell r="BJ6" t="str">
            <v>UP</v>
          </cell>
          <cell r="BK6">
            <v>41</v>
          </cell>
          <cell r="BL6" t="str">
            <v>NW</v>
          </cell>
          <cell r="BM6" t="str">
            <v>AR</v>
          </cell>
          <cell r="BN6" t="str">
            <v>RL</v>
          </cell>
          <cell r="BO6" t="str">
            <v>HU</v>
          </cell>
          <cell r="BP6" t="str">
            <v>MP</v>
          </cell>
          <cell r="BQ6" t="str">
            <v>MD</v>
          </cell>
          <cell r="BR6" t="str">
            <v>RS</v>
          </cell>
          <cell r="BS6" t="str">
            <v>EO</v>
          </cell>
          <cell r="BT6" t="str">
            <v>TE</v>
          </cell>
          <cell r="BU6" t="str">
            <v>IF</v>
          </cell>
          <cell r="BV6" t="str">
            <v xml:space="preserve">ID </v>
          </cell>
          <cell r="BW6" t="str">
            <v>ND</v>
          </cell>
          <cell r="BX6" t="str">
            <v>DB</v>
          </cell>
          <cell r="BY6">
            <v>55</v>
          </cell>
          <cell r="BZ6" t="str">
            <v>AT</v>
          </cell>
          <cell r="CA6" t="str">
            <v>SU</v>
          </cell>
          <cell r="CB6" t="str">
            <v>MY</v>
          </cell>
          <cell r="CC6" t="str">
            <v>ME</v>
          </cell>
          <cell r="CD6">
            <v>60</v>
          </cell>
          <cell r="CE6" t="str">
            <v>RR</v>
          </cell>
          <cell r="CF6" t="str">
            <v>AX</v>
          </cell>
          <cell r="CG6" t="str">
            <v>DP</v>
          </cell>
        </row>
        <row r="7">
          <cell r="V7" t="str">
            <v>Type</v>
          </cell>
          <cell r="W7" t="str">
            <v>CHOICE</v>
          </cell>
          <cell r="X7" t="str">
            <v>CHOICE</v>
          </cell>
          <cell r="Y7" t="str">
            <v>CHOICE</v>
          </cell>
          <cell r="Z7" t="str">
            <v>CHOICE/SCO-4</v>
          </cell>
          <cell r="AA7" t="str">
            <v>CHOICE</v>
          </cell>
          <cell r="AB7" t="str">
            <v>CHOICE</v>
          </cell>
          <cell r="AC7" t="str">
            <v>CHOICE</v>
          </cell>
          <cell r="AD7" t="str">
            <v>CHOICE</v>
          </cell>
          <cell r="AE7" t="str">
            <v>CHOICE</v>
          </cell>
          <cell r="AF7" t="str">
            <v>CHOICE/SCO-2</v>
          </cell>
          <cell r="AG7" t="str">
            <v>CHOICE</v>
          </cell>
          <cell r="AH7" t="str">
            <v>CHOICE</v>
          </cell>
          <cell r="AI7" t="str">
            <v>CHOICE/SCO-2</v>
          </cell>
          <cell r="AJ7" t="str">
            <v>CHOICE</v>
          </cell>
          <cell r="AK7" t="str">
            <v>CHOICE</v>
          </cell>
          <cell r="AL7" t="str">
            <v>CHOICE</v>
          </cell>
          <cell r="AM7" t="str">
            <v>CHOICE</v>
          </cell>
          <cell r="AN7" t="str">
            <v>CHOICE</v>
          </cell>
          <cell r="AO7" t="str">
            <v>CHOICE</v>
          </cell>
          <cell r="AP7" t="str">
            <v>CHOICE</v>
          </cell>
          <cell r="AQ7" t="str">
            <v>CHOICE</v>
          </cell>
          <cell r="AR7" t="str">
            <v>CHOICE</v>
          </cell>
          <cell r="AS7" t="str">
            <v>CHOICE</v>
          </cell>
          <cell r="AT7" t="str">
            <v>CHOICE</v>
          </cell>
          <cell r="AU7" t="str">
            <v>CHOICE</v>
          </cell>
          <cell r="AV7" t="str">
            <v>CHOICE/SCO-4</v>
          </cell>
          <cell r="AW7" t="str">
            <v>CHOICE/SCO-2</v>
          </cell>
          <cell r="AX7" t="str">
            <v>CHOICE</v>
          </cell>
          <cell r="AY7" t="str">
            <v>CHOICE</v>
          </cell>
          <cell r="AZ7" t="str">
            <v>CHOICE</v>
          </cell>
          <cell r="BA7" t="str">
            <v>CHOICE</v>
          </cell>
          <cell r="BB7" t="str">
            <v>CHOICE/SCO-2</v>
          </cell>
          <cell r="BC7" t="str">
            <v>CHOICE</v>
          </cell>
          <cell r="BD7" t="str">
            <v>CHOICE</v>
          </cell>
          <cell r="BE7" t="str">
            <v>CHOICE</v>
          </cell>
          <cell r="BF7" t="str">
            <v>CHOICE</v>
          </cell>
          <cell r="BG7" t="str">
            <v>CHOICE</v>
          </cell>
          <cell r="BH7" t="str">
            <v>CHOICE</v>
          </cell>
          <cell r="BI7" t="str">
            <v>CHOICE</v>
          </cell>
          <cell r="BJ7" t="str">
            <v>CHOICE</v>
          </cell>
          <cell r="BK7" t="str">
            <v>CHOICE</v>
          </cell>
          <cell r="BL7" t="str">
            <v>CHOICE</v>
          </cell>
          <cell r="BM7" t="str">
            <v>CHOICE</v>
          </cell>
          <cell r="BN7" t="str">
            <v>CHOICE</v>
          </cell>
          <cell r="BO7" t="str">
            <v>CHOICE</v>
          </cell>
          <cell r="BP7" t="str">
            <v>CHOICE</v>
          </cell>
          <cell r="BQ7" t="str">
            <v>CHOICE</v>
          </cell>
          <cell r="BR7" t="str">
            <v>CHOICE</v>
          </cell>
          <cell r="BS7" t="str">
            <v>CHOICE</v>
          </cell>
          <cell r="BT7" t="str">
            <v>CHOICE</v>
          </cell>
          <cell r="BU7" t="str">
            <v>CHOICE</v>
          </cell>
          <cell r="BV7" t="str">
            <v>CHOICE</v>
          </cell>
          <cell r="BW7" t="str">
            <v>CHOICE</v>
          </cell>
          <cell r="BX7" t="str">
            <v>CHOICE</v>
          </cell>
          <cell r="BY7" t="str">
            <v>CHOICE</v>
          </cell>
          <cell r="BZ7" t="str">
            <v>CHOICE</v>
          </cell>
          <cell r="CA7" t="str">
            <v>CHOICE</v>
          </cell>
          <cell r="CB7" t="str">
            <v>CHOICE</v>
          </cell>
          <cell r="CC7" t="str">
            <v>CHOICE</v>
          </cell>
          <cell r="CD7" t="str">
            <v>CHOICE</v>
          </cell>
          <cell r="CE7" t="str">
            <v>CHOICE</v>
          </cell>
          <cell r="CF7" t="str">
            <v>CHOICE</v>
          </cell>
          <cell r="CG7" t="str">
            <v>CHOICE</v>
          </cell>
        </row>
        <row r="8">
          <cell r="V8" t="str">
            <v>22 PORTSMOUTH</v>
          </cell>
          <cell r="W8">
            <v>622</v>
          </cell>
          <cell r="X8">
            <v>20278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V9" t="str">
            <v>23-1 TOLEDO</v>
          </cell>
          <cell r="W9">
            <v>11078</v>
          </cell>
          <cell r="X9">
            <v>361022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V10" t="str">
            <v>23-3 LIMA</v>
          </cell>
          <cell r="W10">
            <v>1840</v>
          </cell>
          <cell r="X10">
            <v>59960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V11" t="str">
            <v>23-4 ALLIANCE</v>
          </cell>
          <cell r="W11">
            <v>2072</v>
          </cell>
          <cell r="X11">
            <v>67528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V12" t="str">
            <v>23-5 COLUMBUS</v>
          </cell>
          <cell r="W12">
            <v>17780</v>
          </cell>
          <cell r="X12">
            <v>579420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V13" t="str">
            <v>23-6 DAYTON</v>
          </cell>
          <cell r="W13">
            <v>5823</v>
          </cell>
          <cell r="X13">
            <v>189777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V14" t="str">
            <v>23-8 MANSFIELD</v>
          </cell>
          <cell r="W14">
            <v>3638</v>
          </cell>
          <cell r="X14">
            <v>118562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V15" t="str">
            <v>23-9 OHIO MISC</v>
          </cell>
          <cell r="W15">
            <v>2733</v>
          </cell>
          <cell r="X15">
            <v>89067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V16" t="str">
            <v>23N-2 PARMA</v>
          </cell>
          <cell r="W16">
            <v>9589</v>
          </cell>
          <cell r="X16">
            <v>312511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V17" t="str">
            <v>23N-7 SANDUSKY</v>
          </cell>
          <cell r="W17">
            <v>3302</v>
          </cell>
          <cell r="X17">
            <v>107598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V18" t="str">
            <v>24-35 PITTSBURGH</v>
          </cell>
          <cell r="W18">
            <v>1301</v>
          </cell>
          <cell r="X18">
            <v>42399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V19" t="str">
            <v>24-39 NEWCASTLE</v>
          </cell>
          <cell r="W19">
            <v>18</v>
          </cell>
          <cell r="X19">
            <v>582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V20" t="str">
            <v>TOTAL</v>
          </cell>
          <cell r="W20">
            <v>59796</v>
          </cell>
          <cell r="X20">
            <v>1948704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V21" t="str">
            <v>Market Share</v>
          </cell>
          <cell r="W21">
            <v>2.9771471247199404E-2</v>
          </cell>
          <cell r="X21">
            <v>0.97022852875280063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V22" t="str">
            <v>Agent</v>
          </cell>
          <cell r="W22" t="str">
            <v>National Gas&amp;Electric</v>
          </cell>
          <cell r="X22" t="str">
            <v>Just Energy Solution, Inc.</v>
          </cell>
          <cell r="Y22" t="str">
            <v>SFE Energy Ohio, Inc.</v>
          </cell>
          <cell r="Z22" t="str">
            <v>NRG Business Marketing, LLC</v>
          </cell>
          <cell r="AA22" t="str">
            <v>Shipley Choice</v>
          </cell>
          <cell r="AB22" t="str">
            <v>C6</v>
          </cell>
          <cell r="AC22" t="str">
            <v>Engie Power &amp; Gas</v>
          </cell>
          <cell r="AD22" t="str">
            <v>Foster Energy</v>
          </cell>
          <cell r="AE22" t="str">
            <v>Santanna Energy</v>
          </cell>
          <cell r="AF22" t="str">
            <v>Interstate Gas Supply, Inc</v>
          </cell>
          <cell r="AG22" t="str">
            <v>Spark Energy Gas LP</v>
          </cell>
          <cell r="AH22" t="str">
            <v>Alpha Gas &amp; Electric</v>
          </cell>
          <cell r="AI22" t="str">
            <v>Constellation Energy Generation, LLC</v>
          </cell>
          <cell r="AJ22" t="str">
            <v>Titan Gas, LLC</v>
          </cell>
          <cell r="AK22" t="str">
            <v>Stand Energy Corporation</v>
          </cell>
          <cell r="AL22" t="str">
            <v>Dynegy M&amp;T</v>
          </cell>
          <cell r="AM22" t="str">
            <v>Energy Harbor</v>
          </cell>
          <cell r="AN22" t="str">
            <v>C18</v>
          </cell>
          <cell r="AO22" t="str">
            <v>SouthStar Energy Services, LLC</v>
          </cell>
          <cell r="AP22" t="str">
            <v>C20</v>
          </cell>
          <cell r="AQ22" t="str">
            <v>Twin Eagle</v>
          </cell>
          <cell r="AR22" t="str">
            <v>NRG Business Marketing, LLC</v>
          </cell>
          <cell r="AS22" t="str">
            <v>C23</v>
          </cell>
          <cell r="AT22" t="str">
            <v>UGI Energy Svc</v>
          </cell>
          <cell r="AU22" t="str">
            <v>NRG Business Marketing, LLC</v>
          </cell>
          <cell r="AV22" t="str">
            <v>AEP Energy</v>
          </cell>
          <cell r="AW22" t="str">
            <v>Snyder Brothers</v>
          </cell>
          <cell r="AX22" t="str">
            <v>CarbonBetter LLC</v>
          </cell>
          <cell r="AY22" t="str">
            <v>C29</v>
          </cell>
          <cell r="AZ22" t="str">
            <v>Symmetry Energy</v>
          </cell>
          <cell r="BA22" t="str">
            <v>NextEra Energy</v>
          </cell>
          <cell r="BB22" t="str">
            <v>United Energy Trading</v>
          </cell>
          <cell r="BC22" t="str">
            <v>American Power &amp; Gas</v>
          </cell>
          <cell r="BD22" t="str">
            <v>Dynegy M&amp;T</v>
          </cell>
          <cell r="BE22" t="str">
            <v>Park Power</v>
          </cell>
          <cell r="BF22" t="str">
            <v>RPA Energy</v>
          </cell>
          <cell r="BG22" t="str">
            <v>Frontier Untilities Northeast</v>
          </cell>
          <cell r="BH22" t="str">
            <v>Vista Energy Marketing</v>
          </cell>
          <cell r="BI22" t="str">
            <v>Statewise Energy</v>
          </cell>
          <cell r="BJ22" t="str">
            <v>Twin Eagle</v>
          </cell>
          <cell r="BK22" t="str">
            <v>C41</v>
          </cell>
          <cell r="BL22" t="str">
            <v>Snyder Brothers</v>
          </cell>
          <cell r="BM22" t="str">
            <v>Archer Energy</v>
          </cell>
          <cell r="BN22" t="str">
            <v>NRG Business Marketing, LLC</v>
          </cell>
          <cell r="BO22" t="str">
            <v>Hudson Energy</v>
          </cell>
          <cell r="BP22" t="str">
            <v>MPower Energy</v>
          </cell>
          <cell r="BQ22" t="str">
            <v>Median Energy C</v>
          </cell>
          <cell r="BR22" t="str">
            <v>Realgy LLC</v>
          </cell>
          <cell r="BS22" t="str">
            <v>Eligo Energy</v>
          </cell>
          <cell r="BT22" t="str">
            <v>Tomorrow Energy</v>
          </cell>
          <cell r="BU22" t="str">
            <v>Gas South, LLC</v>
          </cell>
          <cell r="BV22" t="str">
            <v>IDT Energy Inc</v>
          </cell>
          <cell r="BW22" t="str">
            <v>Nordic Energy Service, LLC</v>
          </cell>
          <cell r="BX22" t="str">
            <v>NRG Business Marketing, LLC</v>
          </cell>
          <cell r="BY22" t="str">
            <v>C55</v>
          </cell>
          <cell r="BZ22" t="str">
            <v>Atlantic Energy</v>
          </cell>
          <cell r="CA22" t="str">
            <v>South Bay Energy</v>
          </cell>
          <cell r="CB22" t="str">
            <v>Mercury Energy</v>
          </cell>
          <cell r="CC22" t="str">
            <v>Spark Energy Gas</v>
          </cell>
          <cell r="CD22" t="str">
            <v>C60</v>
          </cell>
          <cell r="CE22" t="str">
            <v>Kiwi Energy</v>
          </cell>
          <cell r="CF22" t="str">
            <v>Inspire Energy</v>
          </cell>
          <cell r="CG22" t="str">
            <v>Discount Power</v>
          </cell>
        </row>
        <row r="23">
          <cell r="V23" t="str">
            <v>NonAgent</v>
          </cell>
        </row>
        <row r="79">
          <cell r="V79" t="str">
            <v>Name</v>
          </cell>
          <cell r="W79" t="str">
            <v>National Gas&amp;Elec</v>
          </cell>
          <cell r="X79" t="str">
            <v>Just Energy</v>
          </cell>
          <cell r="Y79" t="str">
            <v>SFE Energy</v>
          </cell>
          <cell r="Z79" t="str">
            <v>Direct Energy Service</v>
          </cell>
          <cell r="AA79" t="str">
            <v>Shipley Energy</v>
          </cell>
          <cell r="AB79" t="str">
            <v>C6</v>
          </cell>
          <cell r="AC79" t="str">
            <v>Engie Power &amp; Gas</v>
          </cell>
          <cell r="AD79" t="str">
            <v>My Choice Energy</v>
          </cell>
          <cell r="AE79" t="str">
            <v>Santanna</v>
          </cell>
          <cell r="AF79" t="str">
            <v>IGS</v>
          </cell>
          <cell r="AG79" t="str">
            <v>Verde Energy</v>
          </cell>
          <cell r="AH79" t="str">
            <v>Alpha G &amp; E</v>
          </cell>
          <cell r="AI79" t="str">
            <v>Constellation Energy</v>
          </cell>
          <cell r="AJ79" t="str">
            <v>Titan Gas</v>
          </cell>
          <cell r="AK79" t="str">
            <v>Stand</v>
          </cell>
          <cell r="AL79" t="str">
            <v>US Gas</v>
          </cell>
          <cell r="AM79" t="str">
            <v>Energy Harbor</v>
          </cell>
          <cell r="AN79" t="str">
            <v>C18</v>
          </cell>
          <cell r="AO79" t="str">
            <v>Ohio Nat Gas</v>
          </cell>
          <cell r="AP79" t="str">
            <v>C20</v>
          </cell>
          <cell r="AQ79" t="str">
            <v>NTherm LLC</v>
          </cell>
          <cell r="AR79" t="str">
            <v>Energy Plus</v>
          </cell>
          <cell r="AS79" t="str">
            <v>C23</v>
          </cell>
          <cell r="AT79" t="str">
            <v>UGI Energy</v>
          </cell>
          <cell r="AU79" t="str">
            <v>Xoom Energy</v>
          </cell>
          <cell r="AV79" t="str">
            <v>AEP</v>
          </cell>
          <cell r="AW79" t="str">
            <v>Snyder Brothers</v>
          </cell>
          <cell r="AX79" t="str">
            <v>Quake Energy</v>
          </cell>
          <cell r="AY79" t="str">
            <v>C29</v>
          </cell>
          <cell r="AZ79" t="str">
            <v>Symmetry Energy</v>
          </cell>
          <cell r="BA79" t="str">
            <v>NextEra</v>
          </cell>
          <cell r="BB79" t="str">
            <v>United Energy</v>
          </cell>
          <cell r="BC79" t="str">
            <v>Amer Pwr&amp;Gas</v>
          </cell>
          <cell r="BD79" t="str">
            <v>Ambit Energy</v>
          </cell>
          <cell r="BE79" t="str">
            <v>Park Power</v>
          </cell>
          <cell r="BF79" t="str">
            <v>Green Choice Energy</v>
          </cell>
          <cell r="BG79" t="str">
            <v>Frontier Utilities</v>
          </cell>
          <cell r="BH79" t="str">
            <v>Vista Energy</v>
          </cell>
          <cell r="BI79" t="str">
            <v>Statewise Energy</v>
          </cell>
          <cell r="BJ79" t="str">
            <v>Utility Gas&amp;Power</v>
          </cell>
          <cell r="BK79" t="str">
            <v>C41</v>
          </cell>
          <cell r="BL79" t="str">
            <v>New Wave</v>
          </cell>
          <cell r="BM79" t="str">
            <v>Archer Energy</v>
          </cell>
          <cell r="BN79" t="str">
            <v>Reliant Energy</v>
          </cell>
          <cell r="BO79" t="str">
            <v>Hudson Energy</v>
          </cell>
          <cell r="BP79" t="str">
            <v>MPower Energy</v>
          </cell>
          <cell r="BQ79" t="str">
            <v>Median Energy C</v>
          </cell>
          <cell r="BR79" t="str">
            <v>Realgy Energy Ser</v>
          </cell>
          <cell r="BS79" t="str">
            <v>Eligo Energy</v>
          </cell>
          <cell r="BT79" t="str">
            <v>Tomorrow Energy</v>
          </cell>
          <cell r="BU79" t="str">
            <v>Gas South, LLC</v>
          </cell>
          <cell r="BV79" t="str">
            <v>IDT Energy Inc</v>
          </cell>
          <cell r="BW79" t="str">
            <v>Nordic Energy Service</v>
          </cell>
          <cell r="BX79" t="str">
            <v>NRG Business Marketing, LLC</v>
          </cell>
          <cell r="BY79" t="str">
            <v>C55</v>
          </cell>
          <cell r="BZ79" t="str">
            <v>Atlantic Energy</v>
          </cell>
          <cell r="CA79" t="str">
            <v>South Bay Energy</v>
          </cell>
          <cell r="CB79" t="str">
            <v>Mercury Energy</v>
          </cell>
          <cell r="CC79" t="str">
            <v>Major Energy Service</v>
          </cell>
          <cell r="CD79" t="str">
            <v>C60</v>
          </cell>
          <cell r="CE79" t="str">
            <v>Kiwi Energy</v>
          </cell>
          <cell r="CF79" t="str">
            <v>Inspire Energy</v>
          </cell>
          <cell r="CG79" t="str">
            <v>Discount Power</v>
          </cell>
        </row>
        <row r="80">
          <cell r="V80" t="str">
            <v>Abbreviation</v>
          </cell>
          <cell r="W80" t="str">
            <v>NT</v>
          </cell>
          <cell r="X80" t="str">
            <v>AC</v>
          </cell>
          <cell r="Y80" t="str">
            <v>SF</v>
          </cell>
          <cell r="Z80" t="str">
            <v>CE</v>
          </cell>
          <cell r="AA80" t="str">
            <v>SH</v>
          </cell>
          <cell r="AB80">
            <v>6</v>
          </cell>
          <cell r="AC80" t="str">
            <v>PY</v>
          </cell>
          <cell r="AD80" t="str">
            <v>FO</v>
          </cell>
          <cell r="AE80" t="str">
            <v>SN</v>
          </cell>
          <cell r="AF80" t="str">
            <v>IG</v>
          </cell>
          <cell r="AG80" t="str">
            <v>VU</v>
          </cell>
          <cell r="AH80" t="str">
            <v>HA</v>
          </cell>
          <cell r="AI80" t="str">
            <v>CG</v>
          </cell>
          <cell r="AJ80" t="str">
            <v>TT</v>
          </cell>
          <cell r="AK80" t="str">
            <v>ST</v>
          </cell>
          <cell r="AL80" t="str">
            <v>US</v>
          </cell>
          <cell r="AM80" t="str">
            <v>EH</v>
          </cell>
          <cell r="AN80">
            <v>18</v>
          </cell>
          <cell r="AO80" t="str">
            <v>ON</v>
          </cell>
          <cell r="AP80">
            <v>20</v>
          </cell>
          <cell r="AQ80" t="str">
            <v>TH</v>
          </cell>
          <cell r="AR80" t="str">
            <v>EY</v>
          </cell>
          <cell r="AS80">
            <v>23</v>
          </cell>
          <cell r="AT80" t="str">
            <v>UG</v>
          </cell>
          <cell r="AU80" t="str">
            <v>XO</v>
          </cell>
          <cell r="AV80" t="str">
            <v>EL</v>
          </cell>
          <cell r="AW80" t="str">
            <v>SB</v>
          </cell>
          <cell r="AX80" t="str">
            <v>QU</v>
          </cell>
          <cell r="AY80">
            <v>29</v>
          </cell>
          <cell r="AZ80" t="str">
            <v>CP</v>
          </cell>
          <cell r="BA80" t="str">
            <v>NX</v>
          </cell>
          <cell r="BB80" t="str">
            <v>UD</v>
          </cell>
          <cell r="BC80" t="str">
            <v>AP</v>
          </cell>
          <cell r="BD80" t="str">
            <v>AB</v>
          </cell>
          <cell r="BE80" t="str">
            <v>PW</v>
          </cell>
          <cell r="BF80" t="str">
            <v>RP</v>
          </cell>
          <cell r="BG80" t="str">
            <v>FR</v>
          </cell>
          <cell r="BH80" t="str">
            <v>VS</v>
          </cell>
          <cell r="BI80" t="str">
            <v>SW</v>
          </cell>
          <cell r="BJ80" t="str">
            <v>UP</v>
          </cell>
          <cell r="BK80">
            <v>41</v>
          </cell>
          <cell r="BL80" t="str">
            <v>NW</v>
          </cell>
          <cell r="BM80" t="str">
            <v>AR</v>
          </cell>
          <cell r="BN80" t="str">
            <v>RL</v>
          </cell>
          <cell r="BO80" t="str">
            <v>HU</v>
          </cell>
          <cell r="BP80" t="str">
            <v>MP</v>
          </cell>
          <cell r="BQ80" t="str">
            <v>MD</v>
          </cell>
          <cell r="BR80" t="str">
            <v>RS</v>
          </cell>
          <cell r="BS80" t="str">
            <v>EO</v>
          </cell>
          <cell r="BT80" t="str">
            <v>TE</v>
          </cell>
          <cell r="BU80" t="str">
            <v>IF</v>
          </cell>
          <cell r="BV80" t="str">
            <v xml:space="preserve">ID </v>
          </cell>
          <cell r="BW80" t="str">
            <v>ND</v>
          </cell>
          <cell r="BX80" t="str">
            <v>DB</v>
          </cell>
          <cell r="BY80">
            <v>55</v>
          </cell>
          <cell r="BZ80" t="str">
            <v>AT</v>
          </cell>
          <cell r="CA80" t="str">
            <v>SU</v>
          </cell>
          <cell r="CB80" t="str">
            <v>MY</v>
          </cell>
          <cell r="CC80" t="str">
            <v>ME</v>
          </cell>
          <cell r="CD80">
            <v>60</v>
          </cell>
          <cell r="CE80" t="str">
            <v>RR</v>
          </cell>
          <cell r="CF80" t="str">
            <v>AX</v>
          </cell>
          <cell r="CG80" t="str">
            <v>DP</v>
          </cell>
        </row>
        <row r="81">
          <cell r="V81" t="str">
            <v>Type</v>
          </cell>
          <cell r="W81" t="str">
            <v>CHOICE</v>
          </cell>
          <cell r="X81" t="str">
            <v>CHOICE</v>
          </cell>
          <cell r="Y81" t="str">
            <v>CHOICE</v>
          </cell>
          <cell r="Z81" t="str">
            <v>CHOICE/SCO-4</v>
          </cell>
          <cell r="AA81" t="str">
            <v>CHOICE</v>
          </cell>
          <cell r="AB81" t="str">
            <v>CHOICE</v>
          </cell>
          <cell r="AC81" t="str">
            <v>CHOICE</v>
          </cell>
          <cell r="AD81" t="str">
            <v>CHOICE</v>
          </cell>
          <cell r="AE81" t="str">
            <v>CHOICE</v>
          </cell>
          <cell r="AF81" t="str">
            <v>CHOICE/SCO-2</v>
          </cell>
          <cell r="AG81" t="str">
            <v>CHOICE</v>
          </cell>
          <cell r="AH81" t="str">
            <v>CHOICE</v>
          </cell>
          <cell r="AI81" t="str">
            <v>CHOICE/SCO-2</v>
          </cell>
          <cell r="AJ81" t="str">
            <v>CHOICE</v>
          </cell>
          <cell r="AK81" t="str">
            <v>CHOICE</v>
          </cell>
          <cell r="AL81" t="str">
            <v>CHOICE</v>
          </cell>
          <cell r="AM81" t="str">
            <v>CHOICE</v>
          </cell>
          <cell r="AN81" t="str">
            <v>CHOICE</v>
          </cell>
          <cell r="AO81" t="str">
            <v>CHOICE</v>
          </cell>
          <cell r="AP81" t="str">
            <v>CHOICE</v>
          </cell>
          <cell r="AQ81" t="str">
            <v>CHOICE</v>
          </cell>
          <cell r="AR81" t="str">
            <v>CHOICE</v>
          </cell>
          <cell r="AS81" t="str">
            <v>CHOICE</v>
          </cell>
          <cell r="AT81" t="str">
            <v>CHOICE</v>
          </cell>
          <cell r="AU81" t="str">
            <v>CHOICE</v>
          </cell>
          <cell r="AV81" t="str">
            <v>CHOICE/SCO-4</v>
          </cell>
          <cell r="AW81" t="str">
            <v>CHOICE/SCO-2</v>
          </cell>
          <cell r="AX81" t="str">
            <v>CHOICE</v>
          </cell>
          <cell r="AY81" t="str">
            <v>CHOICE</v>
          </cell>
          <cell r="AZ81" t="str">
            <v>CHOICE</v>
          </cell>
          <cell r="BA81" t="str">
            <v>CHOICE</v>
          </cell>
          <cell r="BB81" t="str">
            <v>CHOICE/SCO-2</v>
          </cell>
          <cell r="BC81" t="str">
            <v>CHOICE</v>
          </cell>
          <cell r="BD81" t="str">
            <v>CHOICE</v>
          </cell>
          <cell r="BE81" t="str">
            <v>CHOICE</v>
          </cell>
          <cell r="BF81" t="str">
            <v>CHOICE</v>
          </cell>
          <cell r="BG81" t="str">
            <v>CHOICE</v>
          </cell>
          <cell r="BH81" t="str">
            <v>CHOICE</v>
          </cell>
          <cell r="BI81" t="str">
            <v>CHOICE</v>
          </cell>
          <cell r="BJ81" t="str">
            <v>CHOICE</v>
          </cell>
          <cell r="BK81" t="str">
            <v>CHOICE</v>
          </cell>
          <cell r="BL81" t="str">
            <v>CHOICE</v>
          </cell>
          <cell r="BM81" t="str">
            <v>CHOICE</v>
          </cell>
          <cell r="BN81" t="str">
            <v>CHOICE</v>
          </cell>
          <cell r="BO81" t="str">
            <v>CHOICE</v>
          </cell>
          <cell r="BP81" t="str">
            <v>CHOICE</v>
          </cell>
          <cell r="BQ81" t="str">
            <v>CHOICE</v>
          </cell>
          <cell r="BR81" t="str">
            <v>CHOICE</v>
          </cell>
          <cell r="BS81" t="str">
            <v>CHOICE</v>
          </cell>
          <cell r="BT81" t="str">
            <v>CHOICE</v>
          </cell>
          <cell r="BU81" t="str">
            <v>CHOICE</v>
          </cell>
          <cell r="BV81" t="str">
            <v>CHOICE</v>
          </cell>
          <cell r="BW81" t="str">
            <v>CHOICE</v>
          </cell>
          <cell r="BX81" t="str">
            <v>CHOICE</v>
          </cell>
          <cell r="BY81" t="str">
            <v>CHOICE</v>
          </cell>
          <cell r="BZ81" t="str">
            <v>CHOICE</v>
          </cell>
          <cell r="CA81" t="str">
            <v>CHOICE</v>
          </cell>
          <cell r="CB81" t="str">
            <v>CHOICE</v>
          </cell>
          <cell r="CC81" t="str">
            <v>CHOICE</v>
          </cell>
          <cell r="CD81" t="str">
            <v>CHOICE</v>
          </cell>
          <cell r="CE81" t="str">
            <v>CHOICE</v>
          </cell>
          <cell r="CF81" t="str">
            <v>CHOICE</v>
          </cell>
          <cell r="CG81" t="str">
            <v>CHOICE</v>
          </cell>
        </row>
        <row r="82">
          <cell r="V82" t="str">
            <v>RATE</v>
          </cell>
          <cell r="W82">
            <v>10.049999999999999</v>
          </cell>
          <cell r="X82">
            <v>10.049999999999999</v>
          </cell>
          <cell r="Y82">
            <v>10.049999999999999</v>
          </cell>
          <cell r="Z82">
            <v>10.049999999999999</v>
          </cell>
          <cell r="AA82">
            <v>10.049999999999999</v>
          </cell>
          <cell r="AB82">
            <v>10.049999999999999</v>
          </cell>
          <cell r="AC82">
            <v>10.049999999999999</v>
          </cell>
          <cell r="AD82">
            <v>10.049999999999999</v>
          </cell>
          <cell r="AE82">
            <v>10.049999999999999</v>
          </cell>
          <cell r="AF82">
            <v>10.049999999999999</v>
          </cell>
          <cell r="AG82">
            <v>10.049999999999999</v>
          </cell>
          <cell r="AH82">
            <v>10.049999999999999</v>
          </cell>
          <cell r="AI82">
            <v>10.049999999999999</v>
          </cell>
          <cell r="AJ82">
            <v>10.049999999999999</v>
          </cell>
          <cell r="AK82">
            <v>10.049999999999999</v>
          </cell>
          <cell r="AL82">
            <v>10.049999999999999</v>
          </cell>
          <cell r="AM82">
            <v>10.049999999999999</v>
          </cell>
          <cell r="AN82">
            <v>10.049999999999999</v>
          </cell>
          <cell r="AO82">
            <v>10.049999999999999</v>
          </cell>
          <cell r="AP82">
            <v>10.049999999999999</v>
          </cell>
          <cell r="AQ82">
            <v>10.049999999999999</v>
          </cell>
          <cell r="AR82">
            <v>10.049999999999999</v>
          </cell>
          <cell r="AS82">
            <v>10.049999999999999</v>
          </cell>
          <cell r="AT82">
            <v>10.049999999999999</v>
          </cell>
          <cell r="AU82">
            <v>10.049999999999999</v>
          </cell>
          <cell r="AV82">
            <v>10.049999999999999</v>
          </cell>
          <cell r="AW82">
            <v>10.049999999999999</v>
          </cell>
          <cell r="AX82">
            <v>10.049999999999999</v>
          </cell>
          <cell r="AY82">
            <v>10.049999999999999</v>
          </cell>
          <cell r="AZ82">
            <v>10.049999999999999</v>
          </cell>
          <cell r="BA82">
            <v>10.049999999999999</v>
          </cell>
          <cell r="BB82">
            <v>10.049999999999999</v>
          </cell>
          <cell r="BC82">
            <v>10.049999999999999</v>
          </cell>
          <cell r="BD82">
            <v>10.049999999999999</v>
          </cell>
          <cell r="BE82">
            <v>10.049999999999999</v>
          </cell>
          <cell r="BF82">
            <v>10.049999999999999</v>
          </cell>
          <cell r="BG82">
            <v>10.049999999999999</v>
          </cell>
          <cell r="BH82">
            <v>10.049999999999999</v>
          </cell>
          <cell r="BI82">
            <v>10.049999999999999</v>
          </cell>
          <cell r="BJ82">
            <v>10.049999999999999</v>
          </cell>
          <cell r="BK82">
            <v>10.049999999999999</v>
          </cell>
          <cell r="BL82">
            <v>10.049999999999999</v>
          </cell>
          <cell r="BM82">
            <v>10.049999999999999</v>
          </cell>
          <cell r="BN82">
            <v>10.049999999999999</v>
          </cell>
          <cell r="BO82">
            <v>10.049999999999999</v>
          </cell>
          <cell r="BP82">
            <v>10.049999999999999</v>
          </cell>
          <cell r="BQ82">
            <v>10.049999999999999</v>
          </cell>
          <cell r="BR82">
            <v>10.049999999999999</v>
          </cell>
          <cell r="BS82">
            <v>10.049999999999999</v>
          </cell>
          <cell r="BT82">
            <v>10.049999999999999</v>
          </cell>
          <cell r="BU82">
            <v>10.049999999999999</v>
          </cell>
          <cell r="BV82">
            <v>10.049999999999999</v>
          </cell>
          <cell r="BW82">
            <v>10.049999999999999</v>
          </cell>
          <cell r="BX82">
            <v>10.049999999999999</v>
          </cell>
          <cell r="BY82">
            <v>10.049999999999999</v>
          </cell>
          <cell r="BZ82">
            <v>10.049999999999999</v>
          </cell>
          <cell r="CA82">
            <v>10.049999999999999</v>
          </cell>
          <cell r="CB82">
            <v>10.049999999999999</v>
          </cell>
          <cell r="CC82">
            <v>10.049999999999999</v>
          </cell>
          <cell r="CD82">
            <v>10.049999999999999</v>
          </cell>
          <cell r="CE82">
            <v>10.049999999999999</v>
          </cell>
          <cell r="CF82">
            <v>10.049999999999999</v>
          </cell>
          <cell r="CG82">
            <v>10.049999999999999</v>
          </cell>
        </row>
        <row r="83">
          <cell r="V83" t="str">
            <v>22 PORTSMOUTH</v>
          </cell>
          <cell r="W83">
            <v>311</v>
          </cell>
          <cell r="X83">
            <v>10151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</row>
        <row r="84">
          <cell r="V84" t="str">
            <v>23-1 TOLEDO</v>
          </cell>
          <cell r="W84">
            <v>5223</v>
          </cell>
          <cell r="X84">
            <v>170197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</row>
        <row r="85">
          <cell r="V85" t="str">
            <v>23-3 LIMA</v>
          </cell>
          <cell r="W85">
            <v>921</v>
          </cell>
          <cell r="X85">
            <v>30016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</row>
        <row r="86">
          <cell r="V86" t="str">
            <v>23-4 ALLIANCE</v>
          </cell>
          <cell r="W86">
            <v>1037</v>
          </cell>
          <cell r="X86">
            <v>33805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</row>
        <row r="87">
          <cell r="V87" t="str">
            <v>23-5 COLUMBUS</v>
          </cell>
          <cell r="W87">
            <v>8901</v>
          </cell>
          <cell r="X87">
            <v>290059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</row>
        <row r="88">
          <cell r="V88" t="str">
            <v>23-6 DAYTON</v>
          </cell>
          <cell r="W88">
            <v>2915</v>
          </cell>
          <cell r="X88">
            <v>95003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</row>
        <row r="89">
          <cell r="V89" t="str">
            <v>23-8 MANSFIELD</v>
          </cell>
          <cell r="W89">
            <v>1821</v>
          </cell>
          <cell r="X89">
            <v>59352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</row>
        <row r="90">
          <cell r="V90" t="str">
            <v>23-9 OHIO MISC</v>
          </cell>
          <cell r="W90">
            <v>1368</v>
          </cell>
          <cell r="X90">
            <v>44587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</row>
        <row r="91">
          <cell r="V91" t="str">
            <v>23N-2 PARMA</v>
          </cell>
          <cell r="W91">
            <v>4800</v>
          </cell>
          <cell r="X91">
            <v>156444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V92" t="str">
            <v>23N-7 SANDUSKY</v>
          </cell>
          <cell r="W92">
            <v>1653</v>
          </cell>
          <cell r="X92">
            <v>53864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</row>
        <row r="93">
          <cell r="V93" t="str">
            <v>24-35 PITTSBURGH</v>
          </cell>
          <cell r="W93">
            <v>651</v>
          </cell>
          <cell r="X93">
            <v>21225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</row>
        <row r="94">
          <cell r="V94" t="str">
            <v>24-39 NEWCASTLE</v>
          </cell>
          <cell r="W94">
            <v>9</v>
          </cell>
          <cell r="X94">
            <v>291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</row>
        <row r="95">
          <cell r="V95" t="str">
            <v>TOTAL</v>
          </cell>
          <cell r="W95">
            <v>29610</v>
          </cell>
          <cell r="X95">
            <v>964994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</row>
        <row r="96">
          <cell r="V96" t="str">
            <v>OFFER NUMBER</v>
          </cell>
          <cell r="W96">
            <v>26027833</v>
          </cell>
          <cell r="X96">
            <v>26027834</v>
          </cell>
          <cell r="Y96">
            <v>26027835</v>
          </cell>
          <cell r="Z96">
            <v>26027836</v>
          </cell>
          <cell r="AA96">
            <v>26027837</v>
          </cell>
          <cell r="AB96" t="str">
            <v>N/A</v>
          </cell>
          <cell r="AC96">
            <v>26027838</v>
          </cell>
          <cell r="AD96">
            <v>26027839</v>
          </cell>
          <cell r="AE96">
            <v>26027840</v>
          </cell>
          <cell r="AF96">
            <v>26027841</v>
          </cell>
          <cell r="AG96">
            <v>26027819</v>
          </cell>
          <cell r="AH96">
            <v>26027821</v>
          </cell>
          <cell r="AI96">
            <v>26027823</v>
          </cell>
          <cell r="AJ96">
            <v>26027825</v>
          </cell>
          <cell r="AK96">
            <v>26027827</v>
          </cell>
          <cell r="AL96">
            <v>26027829</v>
          </cell>
          <cell r="AM96">
            <v>26027830</v>
          </cell>
          <cell r="AN96" t="str">
            <v>N/A</v>
          </cell>
          <cell r="AO96">
            <v>26027831</v>
          </cell>
          <cell r="AP96" t="str">
            <v>N/A</v>
          </cell>
          <cell r="AQ96">
            <v>26027832</v>
          </cell>
          <cell r="AR96">
            <v>26027842</v>
          </cell>
          <cell r="AS96" t="str">
            <v>N/A</v>
          </cell>
          <cell r="AT96">
            <v>26027843</v>
          </cell>
          <cell r="AU96">
            <v>26027844</v>
          </cell>
          <cell r="AV96">
            <v>26027845</v>
          </cell>
          <cell r="AW96">
            <v>26027846</v>
          </cell>
          <cell r="AX96">
            <v>26027847</v>
          </cell>
          <cell r="AY96" t="str">
            <v>N/A</v>
          </cell>
          <cell r="AZ96">
            <v>26027848</v>
          </cell>
          <cell r="BA96">
            <v>26027849</v>
          </cell>
          <cell r="BB96">
            <v>26027850</v>
          </cell>
          <cell r="BC96">
            <v>26027851</v>
          </cell>
          <cell r="BD96">
            <v>26027852</v>
          </cell>
          <cell r="BE96">
            <v>26027853</v>
          </cell>
          <cell r="BF96">
            <v>26027854</v>
          </cell>
          <cell r="BG96">
            <v>26027855</v>
          </cell>
          <cell r="BH96">
            <v>26027856</v>
          </cell>
          <cell r="BI96">
            <v>26027857</v>
          </cell>
          <cell r="BJ96">
            <v>26027858</v>
          </cell>
          <cell r="BK96" t="str">
            <v>N/A</v>
          </cell>
          <cell r="BL96">
            <v>26027859</v>
          </cell>
          <cell r="BM96">
            <v>26027860</v>
          </cell>
          <cell r="BN96">
            <v>26027861</v>
          </cell>
          <cell r="BO96">
            <v>26027862</v>
          </cell>
          <cell r="BP96">
            <v>26027863</v>
          </cell>
          <cell r="BQ96">
            <v>26027809</v>
          </cell>
          <cell r="BR96">
            <v>26027810</v>
          </cell>
          <cell r="BS96">
            <v>26027811</v>
          </cell>
          <cell r="BT96">
            <v>26027812</v>
          </cell>
          <cell r="BU96">
            <v>26027813</v>
          </cell>
          <cell r="BV96">
            <v>26027814</v>
          </cell>
          <cell r="BW96">
            <v>26027815</v>
          </cell>
          <cell r="BX96">
            <v>26027816</v>
          </cell>
          <cell r="BY96" t="str">
            <v>N/A</v>
          </cell>
          <cell r="BZ96">
            <v>26027817</v>
          </cell>
          <cell r="CA96">
            <v>26027818</v>
          </cell>
          <cell r="CB96">
            <v>26027820</v>
          </cell>
          <cell r="CC96">
            <v>26027822</v>
          </cell>
          <cell r="CD96" t="str">
            <v>N/A</v>
          </cell>
          <cell r="CE96">
            <v>26027824</v>
          </cell>
          <cell r="CF96">
            <v>26027826</v>
          </cell>
          <cell r="CG96">
            <v>26027828</v>
          </cell>
        </row>
        <row r="161">
          <cell r="V161" t="str">
            <v>Name</v>
          </cell>
          <cell r="W161" t="str">
            <v>National Gas&amp;Elec</v>
          </cell>
          <cell r="X161" t="str">
            <v>Just Energy</v>
          </cell>
          <cell r="Y161" t="str">
            <v>SFE Energy</v>
          </cell>
          <cell r="Z161" t="str">
            <v>Direct Energy Service</v>
          </cell>
          <cell r="AA161" t="str">
            <v>Shipley Energy</v>
          </cell>
          <cell r="AB161" t="str">
            <v>C6</v>
          </cell>
          <cell r="AC161" t="str">
            <v>Engie Power &amp; Gas</v>
          </cell>
          <cell r="AD161" t="str">
            <v>My Choice Energy</v>
          </cell>
          <cell r="AE161" t="str">
            <v>Santanna</v>
          </cell>
          <cell r="AF161" t="str">
            <v>IGS</v>
          </cell>
          <cell r="AG161" t="str">
            <v>Verde Energy</v>
          </cell>
          <cell r="AH161" t="str">
            <v>Alpha G &amp; E</v>
          </cell>
          <cell r="AI161" t="str">
            <v>Constellation Energy</v>
          </cell>
          <cell r="AJ161" t="str">
            <v>Titan Gas</v>
          </cell>
          <cell r="AK161" t="str">
            <v>Stand</v>
          </cell>
          <cell r="AL161" t="str">
            <v>US Gas</v>
          </cell>
          <cell r="AM161" t="str">
            <v>Energy Harbor</v>
          </cell>
          <cell r="AN161" t="str">
            <v>C18</v>
          </cell>
          <cell r="AO161" t="str">
            <v>Ohio Nat Gas</v>
          </cell>
          <cell r="AP161" t="str">
            <v>C20</v>
          </cell>
          <cell r="AQ161" t="str">
            <v>NTherm LLC</v>
          </cell>
          <cell r="AR161" t="str">
            <v>Energy Plus</v>
          </cell>
          <cell r="AS161" t="str">
            <v>C23</v>
          </cell>
          <cell r="AT161" t="str">
            <v>UGI Energy</v>
          </cell>
          <cell r="AU161" t="str">
            <v>Xoom Energy</v>
          </cell>
          <cell r="AV161" t="str">
            <v>AEP</v>
          </cell>
          <cell r="AW161" t="str">
            <v>Snyder Brothers</v>
          </cell>
          <cell r="AX161" t="str">
            <v>Quake Energy</v>
          </cell>
          <cell r="AY161" t="str">
            <v>C29</v>
          </cell>
          <cell r="AZ161" t="str">
            <v>Symmetry Energy</v>
          </cell>
          <cell r="BA161" t="str">
            <v>NextEra</v>
          </cell>
          <cell r="BB161" t="str">
            <v>United Energy</v>
          </cell>
          <cell r="BC161" t="str">
            <v>Amer Pwr&amp;Gas</v>
          </cell>
          <cell r="BD161" t="str">
            <v>Ambit Energy</v>
          </cell>
          <cell r="BE161" t="str">
            <v>Park Power</v>
          </cell>
          <cell r="BF161" t="str">
            <v>Green Choice Energy</v>
          </cell>
          <cell r="BG161" t="str">
            <v>Frontier Utilities</v>
          </cell>
          <cell r="BH161" t="str">
            <v>Vista Energy</v>
          </cell>
          <cell r="BI161" t="str">
            <v>Statewise Energy</v>
          </cell>
          <cell r="BJ161" t="str">
            <v>Utility Gas&amp;Power</v>
          </cell>
          <cell r="BK161" t="str">
            <v>C41</v>
          </cell>
          <cell r="BL161" t="str">
            <v>New Wave</v>
          </cell>
          <cell r="BM161" t="str">
            <v>Archer Energy</v>
          </cell>
          <cell r="BN161" t="str">
            <v>Reliant Energy</v>
          </cell>
          <cell r="BO161" t="str">
            <v>Hudson Energy</v>
          </cell>
          <cell r="BP161" t="str">
            <v>MPower Energy</v>
          </cell>
          <cell r="BQ161" t="str">
            <v>Median Energy C</v>
          </cell>
          <cell r="BR161" t="str">
            <v>Realgy Energy Ser</v>
          </cell>
          <cell r="BS161" t="str">
            <v>Eligo Energy</v>
          </cell>
          <cell r="BT161" t="str">
            <v>Tomorrow Energy</v>
          </cell>
          <cell r="BU161" t="str">
            <v>Gas South, LLC</v>
          </cell>
          <cell r="BV161" t="str">
            <v>IDT Energy Inc</v>
          </cell>
          <cell r="BW161" t="str">
            <v>Nordic Energy Service</v>
          </cell>
          <cell r="BX161" t="str">
            <v>NRG Business Marketing, LLC</v>
          </cell>
          <cell r="BY161" t="str">
            <v>C55</v>
          </cell>
          <cell r="BZ161" t="str">
            <v>Atlantic Energy</v>
          </cell>
          <cell r="CA161" t="str">
            <v>South Bay Energy</v>
          </cell>
          <cell r="CB161" t="str">
            <v>Mercury Energy</v>
          </cell>
          <cell r="CC161" t="str">
            <v>Major Energy Service</v>
          </cell>
          <cell r="CD161" t="str">
            <v>C60</v>
          </cell>
          <cell r="CE161" t="str">
            <v>Kiwi Energy</v>
          </cell>
          <cell r="CF161" t="str">
            <v>Inspire Energy</v>
          </cell>
          <cell r="CG161" t="str">
            <v>Discount Power</v>
          </cell>
        </row>
        <row r="162">
          <cell r="V162" t="str">
            <v>Abbreviation</v>
          </cell>
          <cell r="W162" t="str">
            <v>NT</v>
          </cell>
          <cell r="X162" t="str">
            <v>AC</v>
          </cell>
          <cell r="Y162" t="str">
            <v>SF</v>
          </cell>
          <cell r="Z162" t="str">
            <v>CE</v>
          </cell>
          <cell r="AA162" t="str">
            <v>SH</v>
          </cell>
          <cell r="AB162">
            <v>6</v>
          </cell>
          <cell r="AC162" t="str">
            <v>PY</v>
          </cell>
          <cell r="AD162" t="str">
            <v>FO</v>
          </cell>
          <cell r="AE162" t="str">
            <v>SN</v>
          </cell>
          <cell r="AF162" t="str">
            <v>IG</v>
          </cell>
          <cell r="AG162" t="str">
            <v>VU</v>
          </cell>
          <cell r="AH162" t="str">
            <v>HA</v>
          </cell>
          <cell r="AI162" t="str">
            <v>CG</v>
          </cell>
          <cell r="AJ162" t="str">
            <v>TT</v>
          </cell>
          <cell r="AK162" t="str">
            <v>ST</v>
          </cell>
          <cell r="AL162" t="str">
            <v>US</v>
          </cell>
          <cell r="AM162" t="str">
            <v>EH</v>
          </cell>
          <cell r="AN162">
            <v>18</v>
          </cell>
          <cell r="AO162" t="str">
            <v>ON</v>
          </cell>
          <cell r="AP162">
            <v>20</v>
          </cell>
          <cell r="AQ162" t="str">
            <v>TH</v>
          </cell>
          <cell r="AR162" t="str">
            <v>EY</v>
          </cell>
          <cell r="AS162">
            <v>23</v>
          </cell>
          <cell r="AT162" t="str">
            <v>UG</v>
          </cell>
          <cell r="AU162" t="str">
            <v>XO</v>
          </cell>
          <cell r="AV162" t="str">
            <v>EL</v>
          </cell>
          <cell r="AW162" t="str">
            <v>SB</v>
          </cell>
          <cell r="AX162" t="str">
            <v>QU</v>
          </cell>
          <cell r="AY162">
            <v>29</v>
          </cell>
          <cell r="AZ162" t="str">
            <v>CP</v>
          </cell>
          <cell r="BA162" t="str">
            <v>NX</v>
          </cell>
          <cell r="BB162" t="str">
            <v>UD</v>
          </cell>
          <cell r="BC162" t="str">
            <v>AP</v>
          </cell>
          <cell r="BD162" t="str">
            <v>AB</v>
          </cell>
          <cell r="BE162" t="str">
            <v>PW</v>
          </cell>
          <cell r="BF162" t="str">
            <v>RP</v>
          </cell>
          <cell r="BG162" t="str">
            <v>FR</v>
          </cell>
          <cell r="BH162" t="str">
            <v>VS</v>
          </cell>
          <cell r="BI162" t="str">
            <v>SW</v>
          </cell>
          <cell r="BJ162" t="str">
            <v>UP</v>
          </cell>
          <cell r="BK162">
            <v>41</v>
          </cell>
          <cell r="BL162" t="str">
            <v>NW</v>
          </cell>
          <cell r="BM162" t="str">
            <v>AR</v>
          </cell>
          <cell r="BN162" t="str">
            <v>RL</v>
          </cell>
          <cell r="BO162" t="str">
            <v>HU</v>
          </cell>
          <cell r="BP162" t="str">
            <v>MP</v>
          </cell>
          <cell r="BQ162" t="str">
            <v>MD</v>
          </cell>
          <cell r="BR162" t="str">
            <v>RS</v>
          </cell>
          <cell r="BS162" t="str">
            <v>EO</v>
          </cell>
          <cell r="BT162" t="str">
            <v>TE</v>
          </cell>
          <cell r="BU162" t="str">
            <v>IF</v>
          </cell>
          <cell r="BV162" t="str">
            <v xml:space="preserve">ID </v>
          </cell>
          <cell r="BW162" t="str">
            <v>ND</v>
          </cell>
          <cell r="BX162" t="str">
            <v>DB</v>
          </cell>
          <cell r="BY162">
            <v>55</v>
          </cell>
          <cell r="BZ162" t="str">
            <v>AT</v>
          </cell>
          <cell r="CA162" t="str">
            <v>SU</v>
          </cell>
          <cell r="CB162" t="str">
            <v>MY</v>
          </cell>
          <cell r="CC162" t="str">
            <v>ME</v>
          </cell>
          <cell r="CD162">
            <v>60</v>
          </cell>
          <cell r="CE162" t="str">
            <v>RR</v>
          </cell>
          <cell r="CF162" t="str">
            <v>AX</v>
          </cell>
          <cell r="CG162" t="str">
            <v>DP</v>
          </cell>
        </row>
        <row r="163">
          <cell r="V163" t="str">
            <v>Type</v>
          </cell>
          <cell r="W163" t="str">
            <v>CHOICE</v>
          </cell>
          <cell r="X163" t="str">
            <v>CHOICE</v>
          </cell>
          <cell r="Y163" t="str">
            <v>CHOICE</v>
          </cell>
          <cell r="Z163" t="str">
            <v>CHOICE/SCO-4</v>
          </cell>
          <cell r="AA163" t="str">
            <v>CHOICE</v>
          </cell>
          <cell r="AB163" t="str">
            <v>CHOICE</v>
          </cell>
          <cell r="AC163" t="str">
            <v>CHOICE</v>
          </cell>
          <cell r="AD163" t="str">
            <v>CHOICE</v>
          </cell>
          <cell r="AE163" t="str">
            <v>CHOICE</v>
          </cell>
          <cell r="AF163" t="str">
            <v>CHOICE/SCO-2</v>
          </cell>
          <cell r="AG163" t="str">
            <v>CHOICE</v>
          </cell>
          <cell r="AH163" t="str">
            <v>CHOICE</v>
          </cell>
          <cell r="AI163" t="str">
            <v>CHOICE/SCO-2</v>
          </cell>
          <cell r="AJ163" t="str">
            <v>CHOICE</v>
          </cell>
          <cell r="AK163" t="str">
            <v>CHOICE</v>
          </cell>
          <cell r="AL163" t="str">
            <v>CHOICE</v>
          </cell>
          <cell r="AM163" t="str">
            <v>CHOICE</v>
          </cell>
          <cell r="AN163" t="str">
            <v>CHOICE</v>
          </cell>
          <cell r="AO163" t="str">
            <v>CHOICE</v>
          </cell>
          <cell r="AP163" t="str">
            <v>CHOICE</v>
          </cell>
          <cell r="AQ163" t="str">
            <v>CHOICE</v>
          </cell>
          <cell r="AR163" t="str">
            <v>CHOICE</v>
          </cell>
          <cell r="AS163" t="str">
            <v>CHOICE</v>
          </cell>
          <cell r="AT163" t="str">
            <v>CHOICE</v>
          </cell>
          <cell r="AU163" t="str">
            <v>CHOICE</v>
          </cell>
          <cell r="AV163" t="str">
            <v>CHOICE/SCO-4</v>
          </cell>
          <cell r="AW163" t="str">
            <v>CHOICE/SCO-2</v>
          </cell>
          <cell r="AX163" t="str">
            <v>CHOICE</v>
          </cell>
          <cell r="AY163" t="str">
            <v>CHOICE</v>
          </cell>
          <cell r="AZ163" t="str">
            <v>CHOICE</v>
          </cell>
          <cell r="BA163" t="str">
            <v>CHOICE</v>
          </cell>
          <cell r="BB163" t="str">
            <v>CHOICE/SCO-2</v>
          </cell>
          <cell r="BC163" t="str">
            <v>CHOICE</v>
          </cell>
          <cell r="BD163" t="str">
            <v>CHOICE</v>
          </cell>
          <cell r="BE163" t="str">
            <v>CHOICE</v>
          </cell>
          <cell r="BF163" t="str">
            <v>CHOICE</v>
          </cell>
          <cell r="BG163" t="str">
            <v>CHOICE</v>
          </cell>
          <cell r="BH163" t="str">
            <v>CHOICE</v>
          </cell>
          <cell r="BI163" t="str">
            <v>CHOICE</v>
          </cell>
          <cell r="BJ163" t="str">
            <v>CHOICE</v>
          </cell>
          <cell r="BK163" t="str">
            <v>CHOICE</v>
          </cell>
          <cell r="BL163" t="str">
            <v>CHOICE</v>
          </cell>
          <cell r="BM163" t="str">
            <v>CHOICE</v>
          </cell>
          <cell r="BN163" t="str">
            <v>CHOICE</v>
          </cell>
          <cell r="BO163" t="str">
            <v>CHOICE</v>
          </cell>
          <cell r="BP163" t="str">
            <v>CHOICE</v>
          </cell>
          <cell r="BQ163" t="str">
            <v>CHOICE</v>
          </cell>
          <cell r="BR163" t="str">
            <v>CHOICE</v>
          </cell>
          <cell r="BS163" t="str">
            <v>CHOICE</v>
          </cell>
          <cell r="BT163" t="str">
            <v>CHOICE</v>
          </cell>
          <cell r="BU163" t="str">
            <v>CHOICE</v>
          </cell>
          <cell r="BV163" t="str">
            <v>CHOICE</v>
          </cell>
          <cell r="BW163" t="str">
            <v>CHOICE</v>
          </cell>
          <cell r="BX163" t="str">
            <v>CHOICE</v>
          </cell>
          <cell r="BY163" t="str">
            <v>CHOICE</v>
          </cell>
          <cell r="BZ163" t="str">
            <v>CHOICE</v>
          </cell>
          <cell r="CA163" t="str">
            <v>CHOICE</v>
          </cell>
          <cell r="CB163" t="str">
            <v>CHOICE</v>
          </cell>
          <cell r="CC163" t="str">
            <v>CHOICE</v>
          </cell>
          <cell r="CD163" t="str">
            <v>CHOICE</v>
          </cell>
          <cell r="CE163" t="str">
            <v>CHOICE</v>
          </cell>
          <cell r="CF163" t="str">
            <v>CHOICE</v>
          </cell>
          <cell r="CG163" t="str">
            <v>CHOICE</v>
          </cell>
        </row>
        <row r="164">
          <cell r="V164" t="str">
            <v>RATE</v>
          </cell>
          <cell r="W164">
            <v>23.25</v>
          </cell>
          <cell r="X164">
            <v>23.25</v>
          </cell>
          <cell r="Y164">
            <v>23.25</v>
          </cell>
          <cell r="Z164">
            <v>23.25</v>
          </cell>
          <cell r="AA164">
            <v>23.25</v>
          </cell>
          <cell r="AB164">
            <v>23.25</v>
          </cell>
          <cell r="AC164">
            <v>23.25</v>
          </cell>
          <cell r="AD164">
            <v>23.25</v>
          </cell>
          <cell r="AE164">
            <v>23.25</v>
          </cell>
          <cell r="AF164">
            <v>23.25</v>
          </cell>
          <cell r="AG164">
            <v>23.25</v>
          </cell>
          <cell r="AH164">
            <v>23.25</v>
          </cell>
          <cell r="AI164">
            <v>23.25</v>
          </cell>
          <cell r="AJ164">
            <v>23.25</v>
          </cell>
          <cell r="AK164">
            <v>23.25</v>
          </cell>
          <cell r="AL164">
            <v>23.25</v>
          </cell>
          <cell r="AM164">
            <v>23.25</v>
          </cell>
          <cell r="AN164">
            <v>23.25</v>
          </cell>
          <cell r="AO164">
            <v>23.25</v>
          </cell>
          <cell r="AP164">
            <v>23.25</v>
          </cell>
          <cell r="AQ164">
            <v>23.25</v>
          </cell>
          <cell r="AR164">
            <v>23.25</v>
          </cell>
          <cell r="AS164">
            <v>23.25</v>
          </cell>
          <cell r="AT164">
            <v>23.25</v>
          </cell>
          <cell r="AU164">
            <v>23.25</v>
          </cell>
          <cell r="AV164">
            <v>23.25</v>
          </cell>
          <cell r="AW164">
            <v>23.25</v>
          </cell>
          <cell r="AX164">
            <v>23.25</v>
          </cell>
          <cell r="AY164">
            <v>23.25</v>
          </cell>
          <cell r="AZ164">
            <v>23.25</v>
          </cell>
          <cell r="BA164">
            <v>23.25</v>
          </cell>
          <cell r="BB164">
            <v>23.25</v>
          </cell>
          <cell r="BC164">
            <v>23.25</v>
          </cell>
          <cell r="BD164">
            <v>23.25</v>
          </cell>
          <cell r="BE164">
            <v>23.25</v>
          </cell>
          <cell r="BF164">
            <v>23.25</v>
          </cell>
          <cell r="BG164">
            <v>23.25</v>
          </cell>
          <cell r="BH164">
            <v>23.25</v>
          </cell>
          <cell r="BI164">
            <v>23.25</v>
          </cell>
          <cell r="BJ164">
            <v>23.25</v>
          </cell>
          <cell r="BK164">
            <v>23.25</v>
          </cell>
          <cell r="BL164">
            <v>23.25</v>
          </cell>
          <cell r="BM164">
            <v>23.25</v>
          </cell>
          <cell r="BN164">
            <v>23.25</v>
          </cell>
          <cell r="BO164">
            <v>23.25</v>
          </cell>
          <cell r="BP164">
            <v>23.25</v>
          </cell>
          <cell r="BQ164">
            <v>23.25</v>
          </cell>
          <cell r="BR164">
            <v>23.25</v>
          </cell>
          <cell r="BS164">
            <v>23.25</v>
          </cell>
          <cell r="BT164">
            <v>23.25</v>
          </cell>
          <cell r="BU164">
            <v>23.25</v>
          </cell>
          <cell r="BV164">
            <v>23.25</v>
          </cell>
          <cell r="BW164">
            <v>23.25</v>
          </cell>
          <cell r="BX164">
            <v>23.25</v>
          </cell>
          <cell r="BY164">
            <v>23.25</v>
          </cell>
          <cell r="BZ164">
            <v>23.25</v>
          </cell>
          <cell r="CA164">
            <v>23.25</v>
          </cell>
          <cell r="CB164">
            <v>23.25</v>
          </cell>
          <cell r="CC164">
            <v>23.25</v>
          </cell>
          <cell r="CD164">
            <v>23.25</v>
          </cell>
          <cell r="CE164">
            <v>23.25</v>
          </cell>
          <cell r="CF164">
            <v>23.25</v>
          </cell>
          <cell r="CG164">
            <v>23.25</v>
          </cell>
        </row>
        <row r="165">
          <cell r="V165" t="str">
            <v>Sandusky</v>
          </cell>
          <cell r="W165">
            <v>1487</v>
          </cell>
          <cell r="X165">
            <v>48508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49995</v>
          </cell>
        </row>
        <row r="166">
          <cell r="V166" t="str">
            <v>TOTAL</v>
          </cell>
          <cell r="W166">
            <v>1487</v>
          </cell>
          <cell r="X166">
            <v>48508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</row>
        <row r="167">
          <cell r="V167" t="str">
            <v>OFFER NUMBER</v>
          </cell>
          <cell r="W167" t="str">
            <v>003812</v>
          </cell>
          <cell r="X167" t="str">
            <v>003813</v>
          </cell>
          <cell r="Y167" t="str">
            <v>003814</v>
          </cell>
          <cell r="Z167" t="str">
            <v>003815</v>
          </cell>
          <cell r="AA167" t="str">
            <v>003816</v>
          </cell>
          <cell r="AB167" t="str">
            <v>N/A</v>
          </cell>
          <cell r="AC167" t="str">
            <v>003817</v>
          </cell>
          <cell r="AD167" t="str">
            <v>003818</v>
          </cell>
          <cell r="AE167" t="str">
            <v>003819</v>
          </cell>
          <cell r="AF167" t="str">
            <v>003820</v>
          </cell>
          <cell r="AG167" t="str">
            <v>003821</v>
          </cell>
          <cell r="AH167" t="str">
            <v>003822</v>
          </cell>
          <cell r="AI167" t="str">
            <v>003823</v>
          </cell>
          <cell r="AJ167" t="str">
            <v>003824</v>
          </cell>
          <cell r="AK167" t="str">
            <v>003825</v>
          </cell>
          <cell r="AL167" t="str">
            <v>003826</v>
          </cell>
          <cell r="AM167" t="str">
            <v>003827</v>
          </cell>
          <cell r="AN167" t="str">
            <v>N/A</v>
          </cell>
          <cell r="AO167" t="str">
            <v>003828</v>
          </cell>
          <cell r="AP167" t="str">
            <v>N/A</v>
          </cell>
          <cell r="AQ167" t="str">
            <v>003829</v>
          </cell>
          <cell r="AR167" t="str">
            <v>003830</v>
          </cell>
          <cell r="AS167" t="str">
            <v>N/A</v>
          </cell>
          <cell r="AT167" t="str">
            <v>003831</v>
          </cell>
          <cell r="AU167" t="str">
            <v>003832</v>
          </cell>
          <cell r="AV167" t="str">
            <v>003833</v>
          </cell>
          <cell r="AW167" t="str">
            <v>003834</v>
          </cell>
          <cell r="AX167" t="str">
            <v>003835</v>
          </cell>
          <cell r="AY167" t="str">
            <v>N/A</v>
          </cell>
          <cell r="AZ167" t="str">
            <v>003836</v>
          </cell>
          <cell r="BA167" t="str">
            <v>003837</v>
          </cell>
          <cell r="BB167" t="str">
            <v>003838</v>
          </cell>
          <cell r="BC167" t="str">
            <v>003839</v>
          </cell>
          <cell r="BD167" t="str">
            <v>003840</v>
          </cell>
          <cell r="BE167" t="str">
            <v>003841</v>
          </cell>
          <cell r="BF167" t="str">
            <v>003842</v>
          </cell>
          <cell r="BG167" t="str">
            <v>003843</v>
          </cell>
          <cell r="BH167" t="str">
            <v>003844</v>
          </cell>
          <cell r="BI167" t="str">
            <v>003845</v>
          </cell>
          <cell r="BJ167" t="str">
            <v>003846</v>
          </cell>
          <cell r="BK167" t="str">
            <v>N/A</v>
          </cell>
          <cell r="BL167" t="str">
            <v>003847</v>
          </cell>
          <cell r="BM167" t="str">
            <v>003848</v>
          </cell>
          <cell r="BN167" t="str">
            <v>003849</v>
          </cell>
          <cell r="BO167" t="str">
            <v>003850</v>
          </cell>
          <cell r="BP167" t="str">
            <v>003851</v>
          </cell>
          <cell r="BQ167" t="str">
            <v>003852</v>
          </cell>
          <cell r="BR167" t="str">
            <v>003853</v>
          </cell>
          <cell r="BS167" t="str">
            <v>003854</v>
          </cell>
          <cell r="BT167" t="str">
            <v>003855</v>
          </cell>
          <cell r="BU167" t="str">
            <v>003856</v>
          </cell>
          <cell r="BV167" t="str">
            <v>003857</v>
          </cell>
          <cell r="BW167" t="str">
            <v>003858</v>
          </cell>
          <cell r="BX167" t="str">
            <v>003859</v>
          </cell>
          <cell r="BY167" t="str">
            <v>N/A</v>
          </cell>
          <cell r="BZ167" t="str">
            <v>003860</v>
          </cell>
          <cell r="CA167" t="str">
            <v>003861</v>
          </cell>
          <cell r="CB167" t="str">
            <v>003862</v>
          </cell>
          <cell r="CC167" t="str">
            <v>003863</v>
          </cell>
          <cell r="CD167" t="str">
            <v>N/A</v>
          </cell>
          <cell r="CE167" t="str">
            <v>003864</v>
          </cell>
          <cell r="CF167" t="str">
            <v>003865</v>
          </cell>
          <cell r="CG167" t="str">
            <v>003866</v>
          </cell>
        </row>
        <row r="200">
          <cell r="V200" t="str">
            <v>Name</v>
          </cell>
          <cell r="W200" t="str">
            <v>National Gas&amp;Elec</v>
          </cell>
          <cell r="X200" t="str">
            <v>Just Energy</v>
          </cell>
          <cell r="Y200" t="str">
            <v>SFE Energy</v>
          </cell>
          <cell r="Z200" t="str">
            <v>Direct Energy Service</v>
          </cell>
          <cell r="AA200" t="str">
            <v>Shipley Energy</v>
          </cell>
          <cell r="AB200" t="str">
            <v>C6</v>
          </cell>
          <cell r="AC200" t="str">
            <v>Engie Power &amp; Gas</v>
          </cell>
          <cell r="AD200" t="str">
            <v>My Choice Energy</v>
          </cell>
          <cell r="AE200" t="str">
            <v>Santanna</v>
          </cell>
          <cell r="AF200" t="str">
            <v>IGS</v>
          </cell>
          <cell r="AG200" t="str">
            <v>Verde Energy</v>
          </cell>
          <cell r="AH200" t="str">
            <v>Alpha G &amp; E</v>
          </cell>
          <cell r="AI200" t="str">
            <v>Constellation Energy</v>
          </cell>
          <cell r="AJ200" t="str">
            <v>Titan Gas</v>
          </cell>
          <cell r="AK200" t="str">
            <v>Stand</v>
          </cell>
          <cell r="AL200" t="str">
            <v>US Gas</v>
          </cell>
          <cell r="AM200" t="str">
            <v>Energy Harbor</v>
          </cell>
          <cell r="AN200" t="str">
            <v>C18</v>
          </cell>
          <cell r="AO200" t="str">
            <v>Ohio Nat Gas</v>
          </cell>
          <cell r="AP200" t="str">
            <v>C20</v>
          </cell>
          <cell r="AQ200" t="str">
            <v>NTherm LLC</v>
          </cell>
          <cell r="AR200" t="str">
            <v>Energy Plus</v>
          </cell>
          <cell r="AS200" t="str">
            <v>C23</v>
          </cell>
          <cell r="AT200" t="str">
            <v>UGI Energy</v>
          </cell>
          <cell r="AU200" t="str">
            <v>Xoom Energy</v>
          </cell>
          <cell r="AV200" t="str">
            <v>AEP</v>
          </cell>
          <cell r="AW200" t="str">
            <v>Snyder Brothers</v>
          </cell>
          <cell r="AX200" t="str">
            <v>Quake Energy</v>
          </cell>
          <cell r="AY200" t="str">
            <v>C29</v>
          </cell>
          <cell r="AZ200" t="str">
            <v>Symmetry Energy</v>
          </cell>
          <cell r="BA200" t="str">
            <v>NextEra</v>
          </cell>
          <cell r="BB200" t="str">
            <v>United Energy</v>
          </cell>
          <cell r="BC200" t="str">
            <v>Amer Pwr&amp;Gas</v>
          </cell>
          <cell r="BD200" t="str">
            <v>Ambit Energy</v>
          </cell>
          <cell r="BE200" t="str">
            <v>Park Power</v>
          </cell>
          <cell r="BF200" t="str">
            <v>Green Choice Energy</v>
          </cell>
          <cell r="BG200" t="str">
            <v>Frontier Utilities</v>
          </cell>
          <cell r="BH200" t="str">
            <v>Vista Energy</v>
          </cell>
          <cell r="BI200" t="str">
            <v>Statewise Energy</v>
          </cell>
          <cell r="BJ200" t="str">
            <v>Utility Gas&amp;Power</v>
          </cell>
          <cell r="BK200" t="str">
            <v>C41</v>
          </cell>
          <cell r="BL200" t="str">
            <v>New Wave</v>
          </cell>
          <cell r="BM200" t="str">
            <v>Archer Energy</v>
          </cell>
          <cell r="BN200" t="str">
            <v>Reliant Energy</v>
          </cell>
          <cell r="BO200" t="str">
            <v>Hudson Energy</v>
          </cell>
          <cell r="BP200" t="str">
            <v>MPower Energy</v>
          </cell>
          <cell r="BQ200" t="str">
            <v>Median Energy C</v>
          </cell>
          <cell r="BR200" t="str">
            <v>Realgy Energy Ser</v>
          </cell>
          <cell r="BS200" t="str">
            <v>Eligo Energy</v>
          </cell>
          <cell r="BT200" t="str">
            <v>Tomorrow Energy</v>
          </cell>
          <cell r="BU200" t="str">
            <v>Gas South, LLC</v>
          </cell>
          <cell r="BV200" t="str">
            <v>IDT Energy Inc</v>
          </cell>
          <cell r="BW200" t="str">
            <v>Nordic Energy Service</v>
          </cell>
          <cell r="BX200" t="str">
            <v>NRG Business Marketing, LLC</v>
          </cell>
          <cell r="BY200" t="str">
            <v>C55</v>
          </cell>
          <cell r="BZ200" t="str">
            <v>Atlantic Energy</v>
          </cell>
          <cell r="CA200" t="str">
            <v>South Bay Energy</v>
          </cell>
          <cell r="CB200" t="str">
            <v>Mercury Energy</v>
          </cell>
          <cell r="CC200" t="str">
            <v>Major Energy Service</v>
          </cell>
          <cell r="CD200" t="str">
            <v>C60</v>
          </cell>
          <cell r="CE200" t="str">
            <v>Kiwi Energy</v>
          </cell>
          <cell r="CF200" t="str">
            <v>Inspire Energy</v>
          </cell>
          <cell r="CG200" t="str">
            <v>Discount Power</v>
          </cell>
        </row>
        <row r="201">
          <cell r="V201" t="str">
            <v>Abbreviation</v>
          </cell>
          <cell r="W201" t="str">
            <v>NT</v>
          </cell>
          <cell r="X201" t="str">
            <v>AC</v>
          </cell>
          <cell r="Y201" t="str">
            <v>SF</v>
          </cell>
          <cell r="Z201" t="str">
            <v>CE</v>
          </cell>
          <cell r="AA201" t="str">
            <v>SH</v>
          </cell>
          <cell r="AB201">
            <v>6</v>
          </cell>
          <cell r="AC201" t="str">
            <v>PY</v>
          </cell>
          <cell r="AD201" t="str">
            <v>FO</v>
          </cell>
          <cell r="AE201" t="str">
            <v>SN</v>
          </cell>
          <cell r="AF201" t="str">
            <v>IG</v>
          </cell>
          <cell r="AG201" t="str">
            <v>VU</v>
          </cell>
          <cell r="AH201" t="str">
            <v>HA</v>
          </cell>
          <cell r="AI201" t="str">
            <v>CG</v>
          </cell>
          <cell r="AJ201" t="str">
            <v>TT</v>
          </cell>
          <cell r="AK201" t="str">
            <v>ST</v>
          </cell>
          <cell r="AL201" t="str">
            <v>US</v>
          </cell>
          <cell r="AM201" t="str">
            <v>EH</v>
          </cell>
          <cell r="AN201">
            <v>18</v>
          </cell>
          <cell r="AO201" t="str">
            <v>ON</v>
          </cell>
          <cell r="AP201">
            <v>20</v>
          </cell>
          <cell r="AQ201" t="str">
            <v>TH</v>
          </cell>
          <cell r="AR201" t="str">
            <v>EY</v>
          </cell>
          <cell r="AS201">
            <v>23</v>
          </cell>
          <cell r="AT201" t="str">
            <v>UG</v>
          </cell>
          <cell r="AU201" t="str">
            <v>XO</v>
          </cell>
          <cell r="AV201" t="str">
            <v>EL</v>
          </cell>
          <cell r="AW201" t="str">
            <v>SB</v>
          </cell>
          <cell r="AX201" t="str">
            <v>QU</v>
          </cell>
          <cell r="AY201">
            <v>29</v>
          </cell>
          <cell r="AZ201" t="str">
            <v>CP</v>
          </cell>
          <cell r="BA201" t="str">
            <v>NX</v>
          </cell>
          <cell r="BB201" t="str">
            <v>UD</v>
          </cell>
          <cell r="BC201" t="str">
            <v>AP</v>
          </cell>
          <cell r="BD201" t="str">
            <v>AB</v>
          </cell>
          <cell r="BE201" t="str">
            <v>PW</v>
          </cell>
          <cell r="BF201" t="str">
            <v>RP</v>
          </cell>
          <cell r="BG201" t="str">
            <v>FR</v>
          </cell>
          <cell r="BH201" t="str">
            <v>VS</v>
          </cell>
          <cell r="BI201" t="str">
            <v>SW</v>
          </cell>
          <cell r="BJ201" t="str">
            <v>UP</v>
          </cell>
          <cell r="BK201">
            <v>41</v>
          </cell>
          <cell r="BL201" t="str">
            <v>NW</v>
          </cell>
          <cell r="BM201" t="str">
            <v>AR</v>
          </cell>
          <cell r="BN201" t="str">
            <v>RL</v>
          </cell>
          <cell r="BO201" t="str">
            <v>HU</v>
          </cell>
          <cell r="BP201" t="str">
            <v>MP</v>
          </cell>
          <cell r="BQ201" t="str">
            <v>MD</v>
          </cell>
          <cell r="BR201" t="str">
            <v>RS</v>
          </cell>
          <cell r="BS201" t="str">
            <v>EO</v>
          </cell>
          <cell r="BT201" t="str">
            <v>TE</v>
          </cell>
          <cell r="BU201" t="str">
            <v>IF</v>
          </cell>
          <cell r="BV201" t="str">
            <v xml:space="preserve">ID </v>
          </cell>
          <cell r="BW201" t="str">
            <v>ND</v>
          </cell>
          <cell r="BX201" t="str">
            <v>DB</v>
          </cell>
          <cell r="BY201">
            <v>55</v>
          </cell>
          <cell r="BZ201" t="str">
            <v>AT</v>
          </cell>
          <cell r="CA201" t="str">
            <v>SU</v>
          </cell>
          <cell r="CB201" t="str">
            <v>MY</v>
          </cell>
          <cell r="CC201" t="str">
            <v>ME</v>
          </cell>
          <cell r="CD201">
            <v>60</v>
          </cell>
          <cell r="CE201" t="str">
            <v>RR</v>
          </cell>
          <cell r="CF201" t="str">
            <v>AX</v>
          </cell>
          <cell r="CG201" t="str">
            <v>DP</v>
          </cell>
        </row>
        <row r="202">
          <cell r="V202" t="str">
            <v>Type</v>
          </cell>
          <cell r="W202" t="str">
            <v>CHOICE</v>
          </cell>
          <cell r="X202" t="str">
            <v>CHOICE</v>
          </cell>
          <cell r="Y202" t="str">
            <v>CHOICE</v>
          </cell>
          <cell r="Z202" t="str">
            <v>CHOICE/SCO-4</v>
          </cell>
          <cell r="AA202" t="str">
            <v>CHOICE</v>
          </cell>
          <cell r="AB202" t="str">
            <v>CHOICE</v>
          </cell>
          <cell r="AC202" t="str">
            <v>CHOICE</v>
          </cell>
          <cell r="AD202" t="str">
            <v>CHOICE</v>
          </cell>
          <cell r="AE202" t="str">
            <v>CHOICE</v>
          </cell>
          <cell r="AF202" t="str">
            <v>CHOICE/SCO-2</v>
          </cell>
          <cell r="AG202" t="str">
            <v>CHOICE</v>
          </cell>
          <cell r="AH202" t="str">
            <v>CHOICE</v>
          </cell>
          <cell r="AI202" t="str">
            <v>CHOICE/SCO-2</v>
          </cell>
          <cell r="AJ202" t="str">
            <v>CHOICE</v>
          </cell>
          <cell r="AK202" t="str">
            <v>CHOICE</v>
          </cell>
          <cell r="AL202" t="str">
            <v>CHOICE</v>
          </cell>
          <cell r="AM202" t="str">
            <v>CHOICE</v>
          </cell>
          <cell r="AN202" t="str">
            <v>CHOICE</v>
          </cell>
          <cell r="AO202" t="str">
            <v>CHOICE</v>
          </cell>
          <cell r="AP202" t="str">
            <v>CHOICE</v>
          </cell>
          <cell r="AQ202" t="str">
            <v>CHOICE</v>
          </cell>
          <cell r="AR202" t="str">
            <v>CHOICE</v>
          </cell>
          <cell r="AS202" t="str">
            <v>CHOICE</v>
          </cell>
          <cell r="AT202" t="str">
            <v>CHOICE</v>
          </cell>
          <cell r="AU202" t="str">
            <v>CHOICE</v>
          </cell>
          <cell r="AV202" t="str">
            <v>CHOICE/SCO-4</v>
          </cell>
          <cell r="AW202" t="str">
            <v>CHOICE/SCO-2</v>
          </cell>
          <cell r="AX202" t="str">
            <v>CHOICE</v>
          </cell>
          <cell r="AY202" t="str">
            <v>CHOICE</v>
          </cell>
          <cell r="AZ202" t="str">
            <v>CHOICE</v>
          </cell>
          <cell r="BA202" t="str">
            <v>CHOICE</v>
          </cell>
          <cell r="BB202" t="str">
            <v>CHOICE/SCO-2</v>
          </cell>
          <cell r="BC202" t="str">
            <v>CHOICE</v>
          </cell>
          <cell r="BD202" t="str">
            <v>CHOICE</v>
          </cell>
          <cell r="BE202" t="str">
            <v>CHOICE</v>
          </cell>
          <cell r="BF202" t="str">
            <v>CHOICE</v>
          </cell>
          <cell r="BG202" t="str">
            <v>CHOICE</v>
          </cell>
          <cell r="BH202" t="str">
            <v>CHOICE</v>
          </cell>
          <cell r="BI202" t="str">
            <v>CHOICE</v>
          </cell>
          <cell r="BJ202" t="str">
            <v>CHOICE</v>
          </cell>
          <cell r="BK202" t="str">
            <v>CHOICE</v>
          </cell>
          <cell r="BL202" t="str">
            <v>CHOICE</v>
          </cell>
          <cell r="BM202" t="str">
            <v>CHOICE</v>
          </cell>
          <cell r="BN202" t="str">
            <v>CHOICE</v>
          </cell>
          <cell r="BO202" t="str">
            <v>CHOICE</v>
          </cell>
          <cell r="BP202" t="str">
            <v>CHOICE</v>
          </cell>
          <cell r="BQ202" t="str">
            <v>CHOICE</v>
          </cell>
          <cell r="BR202" t="str">
            <v>CHOICE</v>
          </cell>
          <cell r="BS202" t="str">
            <v>CHOICE</v>
          </cell>
          <cell r="BT202" t="str">
            <v>CHOICE</v>
          </cell>
          <cell r="BU202" t="str">
            <v>CHOICE</v>
          </cell>
          <cell r="BV202" t="str">
            <v>CHOICE</v>
          </cell>
          <cell r="BW202" t="str">
            <v>CHOICE</v>
          </cell>
          <cell r="BX202" t="str">
            <v>CHOICE</v>
          </cell>
          <cell r="BY202" t="str">
            <v>CHOICE</v>
          </cell>
          <cell r="BZ202" t="str">
            <v>CHOICE</v>
          </cell>
          <cell r="CA202" t="str">
            <v>CHOICE</v>
          </cell>
          <cell r="CB202" t="str">
            <v>CHOICE</v>
          </cell>
          <cell r="CC202" t="str">
            <v>CHOICE</v>
          </cell>
          <cell r="CD202" t="str">
            <v>CHOICE</v>
          </cell>
          <cell r="CE202" t="str">
            <v>CHOICE</v>
          </cell>
          <cell r="CF202" t="str">
            <v>CHOICE</v>
          </cell>
          <cell r="CG202" t="str">
            <v>CHOICE</v>
          </cell>
        </row>
        <row r="203">
          <cell r="V203" t="str">
            <v>RATE</v>
          </cell>
          <cell r="W203">
            <v>10.168999999999999</v>
          </cell>
          <cell r="X203">
            <v>10.168999999999999</v>
          </cell>
          <cell r="Y203">
            <v>10.168999999999999</v>
          </cell>
          <cell r="Z203">
            <v>10.168999999999999</v>
          </cell>
          <cell r="AA203">
            <v>10.168999999999999</v>
          </cell>
          <cell r="AB203">
            <v>10.168999999999999</v>
          </cell>
          <cell r="AC203">
            <v>10.168999999999999</v>
          </cell>
          <cell r="AD203">
            <v>10.168999999999999</v>
          </cell>
          <cell r="AE203">
            <v>10.168999999999999</v>
          </cell>
          <cell r="AF203">
            <v>10.168999999999999</v>
          </cell>
          <cell r="AG203">
            <v>10.168999999999999</v>
          </cell>
          <cell r="AH203">
            <v>10.168999999999999</v>
          </cell>
          <cell r="AI203">
            <v>10.168999999999999</v>
          </cell>
          <cell r="AJ203">
            <v>10.168999999999999</v>
          </cell>
          <cell r="AK203">
            <v>10.168999999999999</v>
          </cell>
          <cell r="AL203">
            <v>10.168999999999999</v>
          </cell>
          <cell r="AM203">
            <v>10.168999999999999</v>
          </cell>
          <cell r="AN203">
            <v>10.168999999999999</v>
          </cell>
          <cell r="AO203">
            <v>10.168999999999999</v>
          </cell>
          <cell r="AP203">
            <v>10.168999999999999</v>
          </cell>
          <cell r="AQ203">
            <v>10.168999999999999</v>
          </cell>
          <cell r="AR203">
            <v>10.168999999999999</v>
          </cell>
          <cell r="AS203">
            <v>10.168999999999999</v>
          </cell>
          <cell r="AT203">
            <v>10.168999999999999</v>
          </cell>
          <cell r="AU203">
            <v>10.168999999999999</v>
          </cell>
          <cell r="AV203">
            <v>10.168999999999999</v>
          </cell>
          <cell r="AW203">
            <v>10.168999999999999</v>
          </cell>
          <cell r="AX203">
            <v>10.168999999999999</v>
          </cell>
          <cell r="AY203">
            <v>10.168999999999999</v>
          </cell>
          <cell r="AZ203">
            <v>10.168999999999999</v>
          </cell>
          <cell r="BA203">
            <v>10.168999999999999</v>
          </cell>
          <cell r="BB203">
            <v>10.168999999999999</v>
          </cell>
          <cell r="BC203">
            <v>10.168999999999999</v>
          </cell>
          <cell r="BD203">
            <v>10.168999999999999</v>
          </cell>
          <cell r="BE203">
            <v>10.168999999999999</v>
          </cell>
          <cell r="BF203">
            <v>10.168999999999999</v>
          </cell>
          <cell r="BG203">
            <v>10.168999999999999</v>
          </cell>
          <cell r="BH203">
            <v>10.168999999999999</v>
          </cell>
          <cell r="BI203">
            <v>10.168999999999999</v>
          </cell>
          <cell r="BJ203">
            <v>10.168999999999999</v>
          </cell>
          <cell r="BK203">
            <v>10.168999999999999</v>
          </cell>
          <cell r="BL203">
            <v>10.168999999999999</v>
          </cell>
          <cell r="BM203">
            <v>10.168999999999999</v>
          </cell>
          <cell r="BN203">
            <v>10.168999999999999</v>
          </cell>
          <cell r="BO203">
            <v>10.168999999999999</v>
          </cell>
          <cell r="BP203">
            <v>10.168999999999999</v>
          </cell>
          <cell r="BQ203">
            <v>10.168999999999999</v>
          </cell>
          <cell r="BR203">
            <v>10.168999999999999</v>
          </cell>
          <cell r="BS203">
            <v>10.168999999999999</v>
          </cell>
          <cell r="BT203">
            <v>10.168999999999999</v>
          </cell>
          <cell r="BU203">
            <v>10.168999999999999</v>
          </cell>
          <cell r="BV203">
            <v>10.168999999999999</v>
          </cell>
          <cell r="BW203">
            <v>10.168999999999999</v>
          </cell>
          <cell r="BX203">
            <v>10.168999999999999</v>
          </cell>
          <cell r="BY203">
            <v>10.168999999999999</v>
          </cell>
          <cell r="BZ203">
            <v>10.168999999999999</v>
          </cell>
          <cell r="CA203">
            <v>10.168999999999999</v>
          </cell>
          <cell r="CB203">
            <v>10.168999999999999</v>
          </cell>
          <cell r="CC203">
            <v>10.168999999999999</v>
          </cell>
          <cell r="CD203">
            <v>10.168999999999999</v>
          </cell>
          <cell r="CE203">
            <v>10.168999999999999</v>
          </cell>
          <cell r="CF203">
            <v>10.168999999999999</v>
          </cell>
          <cell r="CG203">
            <v>10.168999999999999</v>
          </cell>
        </row>
        <row r="204">
          <cell r="V204" t="str">
            <v>22 PORTSMOUTH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</row>
        <row r="205">
          <cell r="V205" t="str">
            <v>23-1 TOLEDO</v>
          </cell>
          <cell r="W205">
            <v>103</v>
          </cell>
          <cell r="X205">
            <v>3366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</row>
        <row r="206">
          <cell r="V206" t="str">
            <v>23-3 LIMA</v>
          </cell>
          <cell r="W206">
            <v>60</v>
          </cell>
          <cell r="X206">
            <v>1970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</row>
        <row r="207">
          <cell r="V207" t="str">
            <v>23-4 ALLIANCE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</row>
        <row r="208">
          <cell r="V208" t="str">
            <v>23-5 COLUMBUS</v>
          </cell>
          <cell r="W208">
            <v>541</v>
          </cell>
          <cell r="X208">
            <v>17628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</row>
        <row r="209">
          <cell r="V209" t="str">
            <v>23-6 DAYTON</v>
          </cell>
          <cell r="W209">
            <v>172</v>
          </cell>
          <cell r="X209">
            <v>5605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</row>
        <row r="210">
          <cell r="V210" t="str">
            <v>23-8 MANSFIELD</v>
          </cell>
          <cell r="W210">
            <v>120</v>
          </cell>
          <cell r="X210">
            <v>3923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</row>
        <row r="211">
          <cell r="V211" t="str">
            <v>23-9 OHIO MISC</v>
          </cell>
          <cell r="W211">
            <v>78</v>
          </cell>
          <cell r="X211">
            <v>2554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</row>
        <row r="212">
          <cell r="V212" t="str">
            <v>23N-2 PARMA</v>
          </cell>
          <cell r="W212">
            <v>296</v>
          </cell>
          <cell r="X212">
            <v>9661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</row>
        <row r="213">
          <cell r="V213" t="str">
            <v>23N-7 SANDUSKY</v>
          </cell>
          <cell r="W213">
            <v>117</v>
          </cell>
          <cell r="X213">
            <v>3801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</row>
        <row r="214">
          <cell r="V214" t="str">
            <v>24-35 PITTSBURGH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</row>
        <row r="215">
          <cell r="V215" t="str">
            <v>24-39 NEWCASTLE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</row>
        <row r="216">
          <cell r="V216" t="str">
            <v>TOTAL</v>
          </cell>
          <cell r="W216">
            <v>1487</v>
          </cell>
          <cell r="X216">
            <v>48508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</row>
        <row r="217">
          <cell r="V217" t="str">
            <v>OFFER NUMBER</v>
          </cell>
          <cell r="W217">
            <v>26027888</v>
          </cell>
          <cell r="X217">
            <v>26027889</v>
          </cell>
          <cell r="Y217">
            <v>26027890</v>
          </cell>
          <cell r="Z217">
            <v>26027891</v>
          </cell>
          <cell r="AA217">
            <v>26027892</v>
          </cell>
          <cell r="AB217" t="str">
            <v>N/A</v>
          </cell>
          <cell r="AC217">
            <v>26027893</v>
          </cell>
          <cell r="AD217">
            <v>26027894</v>
          </cell>
          <cell r="AE217">
            <v>236027895</v>
          </cell>
          <cell r="AF217">
            <v>26027896</v>
          </cell>
          <cell r="AG217">
            <v>26027874</v>
          </cell>
          <cell r="AH217">
            <v>26027876</v>
          </cell>
          <cell r="AI217">
            <v>26027878</v>
          </cell>
          <cell r="AJ217">
            <v>26027880</v>
          </cell>
          <cell r="AK217">
            <v>26027882</v>
          </cell>
          <cell r="AL217">
            <v>26027884</v>
          </cell>
          <cell r="AM217">
            <v>26027885</v>
          </cell>
          <cell r="AN217" t="str">
            <v>N/A</v>
          </cell>
          <cell r="AO217">
            <v>26027886</v>
          </cell>
          <cell r="AP217" t="str">
            <v>N/A</v>
          </cell>
          <cell r="AQ217">
            <v>26027887</v>
          </cell>
          <cell r="AR217">
            <v>26027897</v>
          </cell>
          <cell r="AS217" t="str">
            <v>N/A</v>
          </cell>
          <cell r="AT217">
            <v>26027898</v>
          </cell>
          <cell r="AU217">
            <v>26027899</v>
          </cell>
          <cell r="AV217">
            <v>26027900</v>
          </cell>
          <cell r="AW217">
            <v>26027901</v>
          </cell>
          <cell r="AX217">
            <v>26027902</v>
          </cell>
          <cell r="AY217" t="str">
            <v>N/A</v>
          </cell>
          <cell r="AZ217">
            <v>26027903</v>
          </cell>
          <cell r="BA217">
            <v>26027904</v>
          </cell>
          <cell r="BB217">
            <v>26027905</v>
          </cell>
          <cell r="BC217">
            <v>26027906</v>
          </cell>
          <cell r="BD217">
            <v>26027907</v>
          </cell>
          <cell r="BE217">
            <v>26027908</v>
          </cell>
          <cell r="BF217">
            <v>26027909</v>
          </cell>
          <cell r="BG217">
            <v>26027910</v>
          </cell>
          <cell r="BH217">
            <v>26027911</v>
          </cell>
          <cell r="BI217">
            <v>26027912</v>
          </cell>
          <cell r="BJ217">
            <v>26027913</v>
          </cell>
          <cell r="BK217" t="str">
            <v>N/A</v>
          </cell>
          <cell r="BL217">
            <v>26027914</v>
          </cell>
          <cell r="BM217">
            <v>26027915</v>
          </cell>
          <cell r="BN217">
            <v>26027916</v>
          </cell>
          <cell r="BO217">
            <v>26027917</v>
          </cell>
          <cell r="BP217">
            <v>26027918</v>
          </cell>
          <cell r="BQ217">
            <v>26027864</v>
          </cell>
          <cell r="BR217">
            <v>26027865</v>
          </cell>
          <cell r="BS217">
            <v>26027866</v>
          </cell>
          <cell r="BT217">
            <v>26027867</v>
          </cell>
          <cell r="BU217">
            <v>26027868</v>
          </cell>
          <cell r="BV217">
            <v>26027869</v>
          </cell>
          <cell r="BW217">
            <v>26027870</v>
          </cell>
          <cell r="BX217">
            <v>26027871</v>
          </cell>
          <cell r="BY217" t="str">
            <v>N/A</v>
          </cell>
          <cell r="BZ217">
            <v>26027872</v>
          </cell>
          <cell r="CA217">
            <v>26027873</v>
          </cell>
          <cell r="CB217">
            <v>26027875</v>
          </cell>
          <cell r="CC217">
            <v>26027877</v>
          </cell>
          <cell r="CD217" t="str">
            <v>N/A</v>
          </cell>
          <cell r="CE217">
            <v>26027879</v>
          </cell>
          <cell r="CF217">
            <v>26027881</v>
          </cell>
          <cell r="CG217">
            <v>26027883</v>
          </cell>
        </row>
        <row r="280">
          <cell r="V280" t="str">
            <v>Name</v>
          </cell>
          <cell r="W280" t="str">
            <v>National Gas&amp;Elec</v>
          </cell>
          <cell r="X280" t="str">
            <v>Just Energy</v>
          </cell>
          <cell r="Y280" t="str">
            <v>SFE Energy</v>
          </cell>
          <cell r="Z280" t="str">
            <v>Direct Energy Service</v>
          </cell>
          <cell r="AA280" t="str">
            <v>Shipley Energy</v>
          </cell>
          <cell r="AB280" t="str">
            <v>C6</v>
          </cell>
          <cell r="AC280" t="str">
            <v>Engie Power &amp; Gas</v>
          </cell>
          <cell r="AD280" t="str">
            <v>My Choice Energy</v>
          </cell>
          <cell r="AE280" t="str">
            <v>Santanna</v>
          </cell>
          <cell r="AF280" t="str">
            <v>IGS</v>
          </cell>
          <cell r="AG280" t="str">
            <v>Verde Energy</v>
          </cell>
          <cell r="AH280" t="str">
            <v>Alpha G &amp; E</v>
          </cell>
          <cell r="AI280" t="str">
            <v>Constellation Energy</v>
          </cell>
          <cell r="AJ280" t="str">
            <v>Titan Gas</v>
          </cell>
          <cell r="AK280" t="str">
            <v>Stand</v>
          </cell>
          <cell r="AL280" t="str">
            <v>US Gas</v>
          </cell>
          <cell r="AM280" t="str">
            <v>Energy Harbor</v>
          </cell>
          <cell r="AN280" t="str">
            <v>C18</v>
          </cell>
          <cell r="AO280" t="str">
            <v>Ohio Nat Gas</v>
          </cell>
          <cell r="AP280" t="str">
            <v>C20</v>
          </cell>
          <cell r="AQ280" t="str">
            <v>NTherm LLC</v>
          </cell>
          <cell r="AR280" t="str">
            <v>Energy Plus</v>
          </cell>
          <cell r="AS280" t="str">
            <v>C23</v>
          </cell>
          <cell r="AT280" t="str">
            <v>UGI Energy</v>
          </cell>
          <cell r="AU280" t="str">
            <v>Xoom Energy</v>
          </cell>
          <cell r="AV280" t="str">
            <v>AEP</v>
          </cell>
          <cell r="AW280" t="str">
            <v>Snyder Brothers</v>
          </cell>
          <cell r="AX280" t="str">
            <v>Quake Energy</v>
          </cell>
          <cell r="AY280" t="str">
            <v>C29</v>
          </cell>
          <cell r="AZ280" t="str">
            <v>Symmetry Energy</v>
          </cell>
          <cell r="BA280" t="str">
            <v>NextEra</v>
          </cell>
          <cell r="BB280" t="str">
            <v>United Energy</v>
          </cell>
          <cell r="BC280" t="str">
            <v>Amer Pwr&amp;Gas</v>
          </cell>
          <cell r="BD280" t="str">
            <v>Ambit Energy</v>
          </cell>
          <cell r="BE280" t="str">
            <v>Park Power</v>
          </cell>
          <cell r="BF280" t="str">
            <v>Green Choice Energy</v>
          </cell>
          <cell r="BG280" t="str">
            <v>Frontier Utilities</v>
          </cell>
          <cell r="BH280" t="str">
            <v>Vista Energy</v>
          </cell>
          <cell r="BI280" t="str">
            <v>Statewise Energy</v>
          </cell>
          <cell r="BJ280" t="str">
            <v>Utility Gas&amp;Power</v>
          </cell>
          <cell r="BK280" t="str">
            <v>C41</v>
          </cell>
          <cell r="BL280" t="str">
            <v>New Wave</v>
          </cell>
          <cell r="BM280" t="str">
            <v>Archer Energy</v>
          </cell>
          <cell r="BN280" t="str">
            <v>Reliant Energy</v>
          </cell>
          <cell r="BO280" t="str">
            <v>Hudson Energy</v>
          </cell>
          <cell r="BP280" t="str">
            <v>MPower Energy</v>
          </cell>
          <cell r="BQ280" t="str">
            <v>Median Energy C</v>
          </cell>
          <cell r="BR280" t="str">
            <v>Realgy Energy Ser</v>
          </cell>
          <cell r="BS280" t="str">
            <v>Eligo Energy</v>
          </cell>
          <cell r="BT280" t="str">
            <v>Tomorrow Energy</v>
          </cell>
          <cell r="BU280" t="str">
            <v>Gas South, LLC</v>
          </cell>
          <cell r="BV280" t="str">
            <v>IDT Energy Inc</v>
          </cell>
          <cell r="BW280" t="str">
            <v>Nordic Energy Service</v>
          </cell>
          <cell r="BX280" t="str">
            <v>NRG Business Marketing, LLC</v>
          </cell>
          <cell r="BY280" t="str">
            <v>C55</v>
          </cell>
          <cell r="BZ280" t="str">
            <v>Atlantic Energy</v>
          </cell>
          <cell r="CA280" t="str">
            <v>South Bay Energy</v>
          </cell>
          <cell r="CB280" t="str">
            <v>Mercury Energy</v>
          </cell>
          <cell r="CC280" t="str">
            <v>Major Energy Service</v>
          </cell>
          <cell r="CD280" t="str">
            <v>C60</v>
          </cell>
          <cell r="CE280" t="str">
            <v>Kiwi Energy</v>
          </cell>
          <cell r="CF280" t="str">
            <v>Inspire Energy</v>
          </cell>
          <cell r="CG280" t="str">
            <v>Discount Power</v>
          </cell>
        </row>
        <row r="281">
          <cell r="V281" t="str">
            <v>Abbreviation</v>
          </cell>
          <cell r="W281" t="str">
            <v>NT</v>
          </cell>
          <cell r="X281" t="str">
            <v>AC</v>
          </cell>
          <cell r="Y281" t="str">
            <v>SF</v>
          </cell>
          <cell r="Z281" t="str">
            <v>CE</v>
          </cell>
          <cell r="AA281" t="str">
            <v>SH</v>
          </cell>
          <cell r="AB281">
            <v>6</v>
          </cell>
          <cell r="AC281" t="str">
            <v>PY</v>
          </cell>
          <cell r="AD281" t="str">
            <v>FO</v>
          </cell>
          <cell r="AE281" t="str">
            <v>SN</v>
          </cell>
          <cell r="AF281" t="str">
            <v>IG</v>
          </cell>
          <cell r="AG281" t="str">
            <v>VU</v>
          </cell>
          <cell r="AH281" t="str">
            <v>HA</v>
          </cell>
          <cell r="AI281" t="str">
            <v>CG</v>
          </cell>
          <cell r="AJ281" t="str">
            <v>TT</v>
          </cell>
          <cell r="AK281" t="str">
            <v>ST</v>
          </cell>
          <cell r="AL281" t="str">
            <v>US</v>
          </cell>
          <cell r="AM281" t="str">
            <v>EH</v>
          </cell>
          <cell r="AN281">
            <v>18</v>
          </cell>
          <cell r="AO281" t="str">
            <v>ON</v>
          </cell>
          <cell r="AP281">
            <v>20</v>
          </cell>
          <cell r="AQ281" t="str">
            <v>TH</v>
          </cell>
          <cell r="AR281" t="str">
            <v>EY</v>
          </cell>
          <cell r="AS281">
            <v>23</v>
          </cell>
          <cell r="AT281" t="str">
            <v>UG</v>
          </cell>
          <cell r="AU281" t="str">
            <v>XO</v>
          </cell>
          <cell r="AV281" t="str">
            <v>EL</v>
          </cell>
          <cell r="AW281" t="str">
            <v>SB</v>
          </cell>
          <cell r="AX281" t="str">
            <v>QU</v>
          </cell>
          <cell r="AY281">
            <v>29</v>
          </cell>
          <cell r="AZ281" t="str">
            <v>CP</v>
          </cell>
          <cell r="BA281" t="str">
            <v>NX</v>
          </cell>
          <cell r="BB281" t="str">
            <v>UD</v>
          </cell>
          <cell r="BC281" t="str">
            <v>AP</v>
          </cell>
          <cell r="BD281" t="str">
            <v>AB</v>
          </cell>
          <cell r="BE281" t="str">
            <v>PW</v>
          </cell>
          <cell r="BF281" t="str">
            <v>RP</v>
          </cell>
          <cell r="BG281" t="str">
            <v>FR</v>
          </cell>
          <cell r="BH281" t="str">
            <v>VS</v>
          </cell>
          <cell r="BI281" t="str">
            <v>SW</v>
          </cell>
          <cell r="BJ281" t="str">
            <v>UP</v>
          </cell>
          <cell r="BK281">
            <v>41</v>
          </cell>
          <cell r="BL281" t="str">
            <v>NW</v>
          </cell>
          <cell r="BM281" t="str">
            <v>AR</v>
          </cell>
          <cell r="BN281" t="str">
            <v>RL</v>
          </cell>
          <cell r="BO281" t="str">
            <v>HU</v>
          </cell>
          <cell r="BP281" t="str">
            <v>MP</v>
          </cell>
          <cell r="BQ281" t="str">
            <v>MD</v>
          </cell>
          <cell r="BR281" t="str">
            <v>RS</v>
          </cell>
          <cell r="BS281" t="str">
            <v>EO</v>
          </cell>
          <cell r="BT281" t="str">
            <v>TE</v>
          </cell>
          <cell r="BU281" t="str">
            <v>IF</v>
          </cell>
          <cell r="BV281" t="str">
            <v xml:space="preserve">ID </v>
          </cell>
          <cell r="BW281" t="str">
            <v>ND</v>
          </cell>
          <cell r="BX281" t="str">
            <v>DB</v>
          </cell>
          <cell r="BY281">
            <v>55</v>
          </cell>
          <cell r="BZ281" t="str">
            <v>AT</v>
          </cell>
          <cell r="CA281" t="str">
            <v>SU</v>
          </cell>
          <cell r="CB281" t="str">
            <v>MY</v>
          </cell>
          <cell r="CC281" t="str">
            <v>ME</v>
          </cell>
          <cell r="CD281">
            <v>60</v>
          </cell>
          <cell r="CE281" t="str">
            <v>RR</v>
          </cell>
          <cell r="CF281" t="str">
            <v>AX</v>
          </cell>
          <cell r="CG281" t="str">
            <v>DP</v>
          </cell>
        </row>
        <row r="282">
          <cell r="V282" t="str">
            <v>Type</v>
          </cell>
          <cell r="W282" t="str">
            <v>CHOICE</v>
          </cell>
          <cell r="X282" t="str">
            <v>CHOICE</v>
          </cell>
          <cell r="Y282" t="str">
            <v>CHOICE</v>
          </cell>
          <cell r="Z282" t="str">
            <v>CHOICE/SCO-4</v>
          </cell>
          <cell r="AA282" t="str">
            <v>CHOICE</v>
          </cell>
          <cell r="AB282" t="str">
            <v>CHOICE</v>
          </cell>
          <cell r="AC282" t="str">
            <v>CHOICE</v>
          </cell>
          <cell r="AD282" t="str">
            <v>CHOICE</v>
          </cell>
          <cell r="AE282" t="str">
            <v>CHOICE</v>
          </cell>
          <cell r="AF282" t="str">
            <v>CHOICE/SCO-2</v>
          </cell>
          <cell r="AG282" t="str">
            <v>CHOICE</v>
          </cell>
          <cell r="AH282" t="str">
            <v>CHOICE</v>
          </cell>
          <cell r="AI282" t="str">
            <v>CHOICE/SCO-2</v>
          </cell>
          <cell r="AJ282" t="str">
            <v>CHOICE</v>
          </cell>
          <cell r="AK282" t="str">
            <v>CHOICE</v>
          </cell>
          <cell r="AL282" t="str">
            <v>CHOICE</v>
          </cell>
          <cell r="AM282" t="str">
            <v>CHOICE</v>
          </cell>
          <cell r="AN282" t="str">
            <v>CHOICE</v>
          </cell>
          <cell r="AO282" t="str">
            <v>CHOICE</v>
          </cell>
          <cell r="AP282" t="str">
            <v>CHOICE</v>
          </cell>
          <cell r="AQ282" t="str">
            <v>CHOICE</v>
          </cell>
          <cell r="AR282" t="str">
            <v>CHOICE</v>
          </cell>
          <cell r="AS282" t="str">
            <v>CHOICE</v>
          </cell>
          <cell r="AT282" t="str">
            <v>CHOICE</v>
          </cell>
          <cell r="AU282" t="str">
            <v>CHOICE</v>
          </cell>
          <cell r="AV282" t="str">
            <v>CHOICE/SCO-4</v>
          </cell>
          <cell r="AW282" t="str">
            <v>CHOICE/SCO-2</v>
          </cell>
          <cell r="AX282" t="str">
            <v>CHOICE</v>
          </cell>
          <cell r="AY282" t="str">
            <v>CHOICE</v>
          </cell>
          <cell r="AZ282" t="str">
            <v>CHOICE</v>
          </cell>
          <cell r="BA282" t="str">
            <v>CHOICE</v>
          </cell>
          <cell r="BB282" t="str">
            <v>CHOICE/SCO-2</v>
          </cell>
          <cell r="BC282" t="str">
            <v>CHOICE</v>
          </cell>
          <cell r="BD282" t="str">
            <v>CHOICE</v>
          </cell>
          <cell r="BE282" t="str">
            <v>CHOICE</v>
          </cell>
          <cell r="BF282" t="str">
            <v>CHOICE</v>
          </cell>
          <cell r="BG282" t="str">
            <v>CHOICE</v>
          </cell>
          <cell r="BH282" t="str">
            <v>CHOICE</v>
          </cell>
          <cell r="BI282" t="str">
            <v>CHOICE</v>
          </cell>
          <cell r="BJ282" t="str">
            <v>CHOICE</v>
          </cell>
          <cell r="BK282" t="str">
            <v>CHOICE</v>
          </cell>
          <cell r="BL282" t="str">
            <v>CHOICE</v>
          </cell>
          <cell r="BM282" t="str">
            <v>CHOICE</v>
          </cell>
          <cell r="BN282" t="str">
            <v>CHOICE</v>
          </cell>
          <cell r="BO282" t="str">
            <v>CHOICE</v>
          </cell>
          <cell r="BP282" t="str">
            <v>CHOICE</v>
          </cell>
          <cell r="BQ282" t="str">
            <v>CHOICE</v>
          </cell>
          <cell r="BR282" t="str">
            <v>CHOICE</v>
          </cell>
          <cell r="BS282" t="str">
            <v>CHOICE</v>
          </cell>
          <cell r="BT282" t="str">
            <v>CHOICE</v>
          </cell>
          <cell r="BU282" t="str">
            <v>CHOICE</v>
          </cell>
          <cell r="BV282" t="str">
            <v>CHOICE</v>
          </cell>
          <cell r="BW282" t="str">
            <v>CHOICE</v>
          </cell>
          <cell r="BX282" t="str">
            <v>CHOICE</v>
          </cell>
          <cell r="BY282" t="str">
            <v>CHOICE</v>
          </cell>
          <cell r="BZ282" t="str">
            <v>CHOICE</v>
          </cell>
          <cell r="CA282" t="str">
            <v>CHOICE</v>
          </cell>
          <cell r="CB282" t="str">
            <v>CHOICE</v>
          </cell>
          <cell r="CC282" t="str">
            <v>CHOICE</v>
          </cell>
          <cell r="CD282" t="str">
            <v>CHOICE</v>
          </cell>
          <cell r="CE282" t="str">
            <v>CHOICE</v>
          </cell>
          <cell r="CF282" t="str">
            <v>CHOICE</v>
          </cell>
          <cell r="CG282" t="str">
            <v>CHOICE</v>
          </cell>
        </row>
        <row r="283">
          <cell r="V283" t="str">
            <v>RATE</v>
          </cell>
          <cell r="W283">
            <v>10.168999999999999</v>
          </cell>
          <cell r="X283">
            <v>10.168999999999999</v>
          </cell>
          <cell r="Y283">
            <v>10.168999999999999</v>
          </cell>
          <cell r="Z283">
            <v>10.168999999999999</v>
          </cell>
          <cell r="AA283">
            <v>10.168999999999999</v>
          </cell>
          <cell r="AB283">
            <v>10.168999999999999</v>
          </cell>
          <cell r="AC283">
            <v>10.168999999999999</v>
          </cell>
          <cell r="AD283">
            <v>10.168999999999999</v>
          </cell>
          <cell r="AE283">
            <v>10.168999999999999</v>
          </cell>
          <cell r="AF283">
            <v>10.168999999999999</v>
          </cell>
          <cell r="AG283">
            <v>10.168999999999999</v>
          </cell>
          <cell r="AH283">
            <v>10.168999999999999</v>
          </cell>
          <cell r="AI283">
            <v>10.168999999999999</v>
          </cell>
          <cell r="AJ283">
            <v>10.168999999999999</v>
          </cell>
          <cell r="AK283">
            <v>10.168999999999999</v>
          </cell>
          <cell r="AL283">
            <v>10.168999999999999</v>
          </cell>
          <cell r="AM283">
            <v>10.168999999999999</v>
          </cell>
          <cell r="AN283">
            <v>10.168999999999999</v>
          </cell>
          <cell r="AO283">
            <v>10.168999999999999</v>
          </cell>
          <cell r="AP283">
            <v>10.168999999999999</v>
          </cell>
          <cell r="AQ283">
            <v>10.168999999999999</v>
          </cell>
          <cell r="AR283">
            <v>10.168999999999999</v>
          </cell>
          <cell r="AS283">
            <v>10.168999999999999</v>
          </cell>
          <cell r="AT283">
            <v>10.168999999999999</v>
          </cell>
          <cell r="AU283">
            <v>10.168999999999999</v>
          </cell>
          <cell r="AV283">
            <v>10.168999999999999</v>
          </cell>
          <cell r="AW283">
            <v>10.168999999999999</v>
          </cell>
          <cell r="AX283">
            <v>10.168999999999999</v>
          </cell>
          <cell r="AY283">
            <v>10.168999999999999</v>
          </cell>
          <cell r="AZ283">
            <v>10.168999999999999</v>
          </cell>
          <cell r="BA283">
            <v>10.168999999999999</v>
          </cell>
          <cell r="BB283">
            <v>10.168999999999999</v>
          </cell>
          <cell r="BC283">
            <v>10.168999999999999</v>
          </cell>
          <cell r="BD283">
            <v>10.168999999999999</v>
          </cell>
          <cell r="BE283">
            <v>10.168999999999999</v>
          </cell>
          <cell r="BF283">
            <v>10.168999999999999</v>
          </cell>
          <cell r="BG283">
            <v>10.168999999999999</v>
          </cell>
          <cell r="BH283">
            <v>10.168999999999999</v>
          </cell>
          <cell r="BI283">
            <v>10.168999999999999</v>
          </cell>
          <cell r="BJ283">
            <v>10.168999999999999</v>
          </cell>
          <cell r="BK283">
            <v>10.168999999999999</v>
          </cell>
          <cell r="BL283">
            <v>10.168999999999999</v>
          </cell>
          <cell r="BM283">
            <v>10.168999999999999</v>
          </cell>
          <cell r="BN283">
            <v>10.168999999999999</v>
          </cell>
          <cell r="BO283">
            <v>10.168999999999999</v>
          </cell>
          <cell r="BP283">
            <v>10.168999999999999</v>
          </cell>
          <cell r="BQ283">
            <v>10.168999999999999</v>
          </cell>
          <cell r="BR283">
            <v>10.168999999999999</v>
          </cell>
          <cell r="BS283">
            <v>10.168999999999999</v>
          </cell>
          <cell r="BT283">
            <v>10.168999999999999</v>
          </cell>
          <cell r="BU283">
            <v>10.168999999999999</v>
          </cell>
          <cell r="BV283">
            <v>10.168999999999999</v>
          </cell>
          <cell r="BW283">
            <v>10.168999999999999</v>
          </cell>
          <cell r="BX283">
            <v>10.168999999999999</v>
          </cell>
          <cell r="BY283">
            <v>10.168999999999999</v>
          </cell>
          <cell r="BZ283">
            <v>10.168999999999999</v>
          </cell>
          <cell r="CA283">
            <v>10.168999999999999</v>
          </cell>
          <cell r="CB283">
            <v>10.168999999999999</v>
          </cell>
          <cell r="CC283">
            <v>10.168999999999999</v>
          </cell>
          <cell r="CD283">
            <v>10.168999999999999</v>
          </cell>
          <cell r="CE283">
            <v>10.168999999999999</v>
          </cell>
          <cell r="CF283">
            <v>10.168999999999999</v>
          </cell>
          <cell r="CG283">
            <v>10.168999999999999</v>
          </cell>
        </row>
        <row r="284">
          <cell r="V284" t="str">
            <v>22 PORTSMOUTH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</row>
        <row r="285">
          <cell r="V285" t="str">
            <v>23-1 TOLEDO</v>
          </cell>
          <cell r="W285">
            <v>326</v>
          </cell>
          <cell r="X285">
            <v>10582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</row>
        <row r="286">
          <cell r="V286" t="str">
            <v>23-3 LIMA</v>
          </cell>
          <cell r="W286">
            <v>227</v>
          </cell>
          <cell r="X286">
            <v>7382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</row>
        <row r="287">
          <cell r="V287" t="str">
            <v>23-4 ALLIANCE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</row>
        <row r="288">
          <cell r="V288" t="str">
            <v>23-5 COLUMBUS</v>
          </cell>
          <cell r="W288">
            <v>511</v>
          </cell>
          <cell r="X288">
            <v>16650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</row>
        <row r="289">
          <cell r="V289" t="str">
            <v>23-6 DAYTON</v>
          </cell>
          <cell r="W289">
            <v>331</v>
          </cell>
          <cell r="X289">
            <v>10764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</row>
        <row r="290">
          <cell r="V290" t="str">
            <v>23-8 MANSFIELD</v>
          </cell>
          <cell r="W290">
            <v>447</v>
          </cell>
          <cell r="X290">
            <v>14570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</row>
        <row r="291">
          <cell r="V291" t="str">
            <v>23-9 OHIO MISC</v>
          </cell>
          <cell r="W291">
            <v>199</v>
          </cell>
          <cell r="X291">
            <v>6487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</row>
        <row r="292">
          <cell r="V292" t="str">
            <v>23N-2 PARMA</v>
          </cell>
          <cell r="W292">
            <v>1200</v>
          </cell>
          <cell r="X292">
            <v>39083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</row>
        <row r="293">
          <cell r="V293" t="str">
            <v>23N-7 SANDUSKY</v>
          </cell>
          <cell r="W293">
            <v>398</v>
          </cell>
          <cell r="X293">
            <v>12982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</row>
        <row r="294">
          <cell r="V294" t="str">
            <v>24-35 PITTSBURGH</v>
          </cell>
          <cell r="W294">
            <v>230</v>
          </cell>
          <cell r="X294">
            <v>7498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</row>
        <row r="295">
          <cell r="V295" t="str">
            <v>24-39 NEWCASTLE</v>
          </cell>
          <cell r="W295">
            <v>3</v>
          </cell>
          <cell r="X295">
            <v>103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</row>
        <row r="296">
          <cell r="V296" t="str">
            <v>TOTAL</v>
          </cell>
          <cell r="W296">
            <v>3872</v>
          </cell>
          <cell r="X296">
            <v>126101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</row>
        <row r="297">
          <cell r="V297" t="str">
            <v>OFFER NUMBER</v>
          </cell>
          <cell r="W297">
            <v>26027315</v>
          </cell>
          <cell r="X297">
            <v>26027316</v>
          </cell>
          <cell r="Y297">
            <v>26027317</v>
          </cell>
          <cell r="Z297">
            <v>26027318</v>
          </cell>
          <cell r="AA297">
            <v>26027319</v>
          </cell>
          <cell r="AB297" t="str">
            <v>N/A</v>
          </cell>
          <cell r="AC297">
            <v>26027320</v>
          </cell>
          <cell r="AD297">
            <v>26027321</v>
          </cell>
          <cell r="AE297">
            <v>26027322</v>
          </cell>
          <cell r="AF297">
            <v>26027323</v>
          </cell>
          <cell r="AG297">
            <v>26027301</v>
          </cell>
          <cell r="AH297">
            <v>26027303</v>
          </cell>
          <cell r="AI297">
            <v>26027305</v>
          </cell>
          <cell r="AJ297">
            <v>26027307</v>
          </cell>
          <cell r="AK297">
            <v>26027309</v>
          </cell>
          <cell r="AL297">
            <v>26027311</v>
          </cell>
          <cell r="AM297">
            <v>26027312</v>
          </cell>
          <cell r="AN297" t="str">
            <v>N/A</v>
          </cell>
          <cell r="AO297">
            <v>26027313</v>
          </cell>
          <cell r="AP297" t="str">
            <v>N/A</v>
          </cell>
          <cell r="AQ297">
            <v>26027314</v>
          </cell>
          <cell r="AR297">
            <v>26027324</v>
          </cell>
          <cell r="AS297" t="str">
            <v>N/A</v>
          </cell>
          <cell r="AT297">
            <v>26027325</v>
          </cell>
          <cell r="AU297">
            <v>26027326</v>
          </cell>
          <cell r="AV297">
            <v>26027327</v>
          </cell>
          <cell r="AW297">
            <v>26027328</v>
          </cell>
          <cell r="AX297">
            <v>26027329</v>
          </cell>
          <cell r="AY297" t="str">
            <v>N/A</v>
          </cell>
          <cell r="AZ297">
            <v>26027330</v>
          </cell>
          <cell r="BA297">
            <v>26027331</v>
          </cell>
          <cell r="BB297">
            <v>26027332</v>
          </cell>
          <cell r="BC297">
            <v>26027333</v>
          </cell>
          <cell r="BD297">
            <v>26027334</v>
          </cell>
          <cell r="BE297">
            <v>26027335</v>
          </cell>
          <cell r="BF297">
            <v>26027336</v>
          </cell>
          <cell r="BG297">
            <v>26027337</v>
          </cell>
          <cell r="BH297">
            <v>26027338</v>
          </cell>
          <cell r="BI297">
            <v>26027339</v>
          </cell>
          <cell r="BJ297">
            <v>26027340</v>
          </cell>
          <cell r="BK297" t="str">
            <v>N/A</v>
          </cell>
          <cell r="BL297">
            <v>26027341</v>
          </cell>
          <cell r="BM297">
            <v>26027342</v>
          </cell>
          <cell r="BN297">
            <v>26027343</v>
          </cell>
          <cell r="BO297">
            <v>26027344</v>
          </cell>
          <cell r="BP297">
            <v>26027345</v>
          </cell>
          <cell r="BQ297">
            <v>26027091</v>
          </cell>
          <cell r="BR297">
            <v>26027092</v>
          </cell>
          <cell r="BS297">
            <v>26027093</v>
          </cell>
          <cell r="BT297">
            <v>26027094</v>
          </cell>
          <cell r="BU297">
            <v>26027095</v>
          </cell>
          <cell r="BV297">
            <v>26027096</v>
          </cell>
          <cell r="BW297">
            <v>26027097</v>
          </cell>
          <cell r="BX297">
            <v>26027098</v>
          </cell>
          <cell r="BY297" t="str">
            <v>N/A</v>
          </cell>
          <cell r="BZ297">
            <v>26027299</v>
          </cell>
          <cell r="CA297">
            <v>26027300</v>
          </cell>
          <cell r="CB297">
            <v>26027302</v>
          </cell>
          <cell r="CC297">
            <v>26027304</v>
          </cell>
          <cell r="CD297" t="str">
            <v>N/A</v>
          </cell>
          <cell r="CE297">
            <v>26027306</v>
          </cell>
          <cell r="CF297">
            <v>26027308</v>
          </cell>
          <cell r="CG297">
            <v>26027310</v>
          </cell>
        </row>
        <row r="361">
          <cell r="V361" t="str">
            <v>Name</v>
          </cell>
          <cell r="W361" t="str">
            <v>National Gas&amp;Elec</v>
          </cell>
          <cell r="X361" t="str">
            <v>Just Energy</v>
          </cell>
          <cell r="Y361" t="str">
            <v>SFE Energy</v>
          </cell>
          <cell r="Z361" t="str">
            <v>Direct Energy Service</v>
          </cell>
          <cell r="AA361" t="str">
            <v>Shipley Energy</v>
          </cell>
          <cell r="AB361" t="str">
            <v>C6</v>
          </cell>
          <cell r="AC361" t="str">
            <v>Engie Power &amp; Gas</v>
          </cell>
          <cell r="AD361" t="str">
            <v>My Choice Energy</v>
          </cell>
          <cell r="AE361" t="str">
            <v>Santanna</v>
          </cell>
          <cell r="AF361" t="str">
            <v>IGS</v>
          </cell>
          <cell r="AG361" t="str">
            <v>Verde Energy</v>
          </cell>
          <cell r="AH361" t="str">
            <v>Alpha G &amp; E</v>
          </cell>
          <cell r="AI361" t="str">
            <v>Constellation Energy</v>
          </cell>
          <cell r="AJ361" t="str">
            <v>Titan Gas</v>
          </cell>
          <cell r="AK361" t="str">
            <v>Stand</v>
          </cell>
          <cell r="AL361" t="str">
            <v>US Gas</v>
          </cell>
          <cell r="AM361" t="str">
            <v>Energy Harbor</v>
          </cell>
          <cell r="AN361" t="str">
            <v>C18</v>
          </cell>
          <cell r="AO361" t="str">
            <v>Ohio Nat Gas</v>
          </cell>
          <cell r="AP361" t="str">
            <v>C20</v>
          </cell>
          <cell r="AQ361" t="str">
            <v>NTherm LLC</v>
          </cell>
          <cell r="AR361" t="str">
            <v>Energy Plus</v>
          </cell>
          <cell r="AS361" t="str">
            <v>C23</v>
          </cell>
          <cell r="AT361" t="str">
            <v>UGI Energy</v>
          </cell>
          <cell r="AU361" t="str">
            <v>Xoom Energy</v>
          </cell>
          <cell r="AV361" t="str">
            <v>AEP</v>
          </cell>
          <cell r="AW361" t="str">
            <v>Snyder Brothers</v>
          </cell>
          <cell r="AX361" t="str">
            <v>Quake Energy</v>
          </cell>
          <cell r="AY361" t="str">
            <v>C29</v>
          </cell>
          <cell r="AZ361" t="str">
            <v>Symmetry Energy</v>
          </cell>
          <cell r="BA361" t="str">
            <v>NextEra</v>
          </cell>
          <cell r="BB361" t="str">
            <v>United Energy</v>
          </cell>
          <cell r="BC361" t="str">
            <v>Amer Pwr&amp;Gas</v>
          </cell>
          <cell r="BD361" t="str">
            <v>Ambit Energy</v>
          </cell>
          <cell r="BE361" t="str">
            <v>Park Power</v>
          </cell>
          <cell r="BF361" t="str">
            <v>Green Choice Energy</v>
          </cell>
          <cell r="BG361" t="str">
            <v>Frontier Utilities</v>
          </cell>
          <cell r="BH361" t="str">
            <v>Vista Energy</v>
          </cell>
          <cell r="BI361" t="str">
            <v>Statewise Energy</v>
          </cell>
          <cell r="BJ361" t="str">
            <v>Utility Gas&amp;Power</v>
          </cell>
          <cell r="BK361" t="str">
            <v>C41</v>
          </cell>
          <cell r="BL361" t="str">
            <v>New Wave</v>
          </cell>
          <cell r="BM361" t="str">
            <v>Archer Energy</v>
          </cell>
          <cell r="BN361" t="str">
            <v>Reliant Energy</v>
          </cell>
          <cell r="BO361" t="str">
            <v>Hudson Energy</v>
          </cell>
          <cell r="BP361" t="str">
            <v>MPower Energy</v>
          </cell>
          <cell r="BQ361" t="str">
            <v>Median Energy C</v>
          </cell>
          <cell r="BR361" t="str">
            <v>Realgy Energy Ser</v>
          </cell>
          <cell r="BS361" t="str">
            <v>Eligo Energy</v>
          </cell>
          <cell r="BT361" t="str">
            <v>Tomorrow Energy</v>
          </cell>
          <cell r="BU361" t="str">
            <v>Gas South, LLC</v>
          </cell>
          <cell r="BV361" t="str">
            <v>IDT Energy Inc</v>
          </cell>
          <cell r="BW361" t="str">
            <v>Nordic Energy Service</v>
          </cell>
          <cell r="BX361" t="str">
            <v>NRG Business Marketing, LLC</v>
          </cell>
          <cell r="BY361" t="str">
            <v>C55</v>
          </cell>
          <cell r="BZ361" t="str">
            <v>Atlantic Energy</v>
          </cell>
          <cell r="CA361" t="str">
            <v>South Bay Energy</v>
          </cell>
          <cell r="CB361" t="str">
            <v>Mercury Energy</v>
          </cell>
          <cell r="CC361" t="str">
            <v>Major Energy Service</v>
          </cell>
          <cell r="CD361" t="str">
            <v>C60</v>
          </cell>
          <cell r="CE361" t="str">
            <v>Kiwi Energy</v>
          </cell>
          <cell r="CF361" t="str">
            <v>Inspire Energy</v>
          </cell>
          <cell r="CG361" t="str">
            <v>Discount Power</v>
          </cell>
        </row>
        <row r="362">
          <cell r="V362" t="str">
            <v>Abbreviation</v>
          </cell>
          <cell r="W362" t="str">
            <v>NT</v>
          </cell>
          <cell r="X362" t="str">
            <v>AC</v>
          </cell>
          <cell r="Y362" t="str">
            <v>SF</v>
          </cell>
          <cell r="Z362" t="str">
            <v>CE</v>
          </cell>
          <cell r="AA362" t="str">
            <v>SH</v>
          </cell>
          <cell r="AB362">
            <v>6</v>
          </cell>
          <cell r="AC362" t="str">
            <v>PY</v>
          </cell>
          <cell r="AD362" t="str">
            <v>FO</v>
          </cell>
          <cell r="AE362" t="str">
            <v>SN</v>
          </cell>
          <cell r="AF362" t="str">
            <v>IG</v>
          </cell>
          <cell r="AG362" t="str">
            <v>VU</v>
          </cell>
          <cell r="AH362" t="str">
            <v>HA</v>
          </cell>
          <cell r="AI362" t="str">
            <v>CG</v>
          </cell>
          <cell r="AJ362" t="str">
            <v>TT</v>
          </cell>
          <cell r="AK362" t="str">
            <v>ST</v>
          </cell>
          <cell r="AL362" t="str">
            <v>US</v>
          </cell>
          <cell r="AM362" t="str">
            <v>EH</v>
          </cell>
          <cell r="AN362">
            <v>18</v>
          </cell>
          <cell r="AO362" t="str">
            <v>ON</v>
          </cell>
          <cell r="AP362">
            <v>20</v>
          </cell>
          <cell r="AQ362" t="str">
            <v>TH</v>
          </cell>
          <cell r="AR362" t="str">
            <v>EY</v>
          </cell>
          <cell r="AS362">
            <v>23</v>
          </cell>
          <cell r="AT362" t="str">
            <v>UG</v>
          </cell>
          <cell r="AU362" t="str">
            <v>XO</v>
          </cell>
          <cell r="AV362" t="str">
            <v>EL</v>
          </cell>
          <cell r="AW362" t="str">
            <v>SB</v>
          </cell>
          <cell r="AX362" t="str">
            <v>QU</v>
          </cell>
          <cell r="AY362">
            <v>29</v>
          </cell>
          <cell r="AZ362" t="str">
            <v>CP</v>
          </cell>
          <cell r="BA362" t="str">
            <v>NX</v>
          </cell>
          <cell r="BB362" t="str">
            <v>UD</v>
          </cell>
          <cell r="BC362" t="str">
            <v>AP</v>
          </cell>
          <cell r="BD362" t="str">
            <v>AB</v>
          </cell>
          <cell r="BE362" t="str">
            <v>PW</v>
          </cell>
          <cell r="BF362" t="str">
            <v>RP</v>
          </cell>
          <cell r="BG362" t="str">
            <v>FR</v>
          </cell>
          <cell r="BH362" t="str">
            <v>VS</v>
          </cell>
          <cell r="BI362" t="str">
            <v>SW</v>
          </cell>
          <cell r="BJ362" t="str">
            <v>UP</v>
          </cell>
          <cell r="BK362">
            <v>41</v>
          </cell>
          <cell r="BL362" t="str">
            <v>NW</v>
          </cell>
          <cell r="BM362" t="str">
            <v>AR</v>
          </cell>
          <cell r="BN362" t="str">
            <v>RL</v>
          </cell>
          <cell r="BO362" t="str">
            <v>HU</v>
          </cell>
          <cell r="BP362" t="str">
            <v>MP</v>
          </cell>
          <cell r="BQ362" t="str">
            <v>MD</v>
          </cell>
          <cell r="BR362" t="str">
            <v>RS</v>
          </cell>
          <cell r="BS362" t="str">
            <v>EO</v>
          </cell>
          <cell r="BT362" t="str">
            <v>TE</v>
          </cell>
          <cell r="BU362" t="str">
            <v>IF</v>
          </cell>
          <cell r="BV362" t="str">
            <v xml:space="preserve">ID </v>
          </cell>
          <cell r="BW362" t="str">
            <v>ND</v>
          </cell>
          <cell r="BX362" t="str">
            <v>DB</v>
          </cell>
          <cell r="BY362">
            <v>55</v>
          </cell>
          <cell r="BZ362" t="str">
            <v>AT</v>
          </cell>
          <cell r="CA362" t="str">
            <v>SU</v>
          </cell>
          <cell r="CB362" t="str">
            <v>MY</v>
          </cell>
          <cell r="CC362" t="str">
            <v>ME</v>
          </cell>
          <cell r="CD362">
            <v>60</v>
          </cell>
          <cell r="CE362" t="str">
            <v>RR</v>
          </cell>
          <cell r="CF362" t="str">
            <v>AX</v>
          </cell>
          <cell r="CG362" t="str">
            <v>DP</v>
          </cell>
        </row>
        <row r="363">
          <cell r="V363" t="str">
            <v>Type</v>
          </cell>
          <cell r="W363" t="str">
            <v>CHOICE</v>
          </cell>
          <cell r="X363" t="str">
            <v>CHOICE</v>
          </cell>
          <cell r="Y363" t="str">
            <v>CHOICE</v>
          </cell>
          <cell r="Z363" t="str">
            <v>CHOICE/SCO-4</v>
          </cell>
          <cell r="AA363" t="str">
            <v>CHOICE</v>
          </cell>
          <cell r="AB363" t="str">
            <v>CHOICE</v>
          </cell>
          <cell r="AC363" t="str">
            <v>CHOICE</v>
          </cell>
          <cell r="AD363" t="str">
            <v>CHOICE</v>
          </cell>
          <cell r="AE363" t="str">
            <v>CHOICE</v>
          </cell>
          <cell r="AF363" t="str">
            <v>CHOICE/SCO-2</v>
          </cell>
          <cell r="AG363" t="str">
            <v>CHOICE</v>
          </cell>
          <cell r="AH363" t="str">
            <v>CHOICE</v>
          </cell>
          <cell r="AI363" t="str">
            <v>CHOICE/SCO-2</v>
          </cell>
          <cell r="AJ363" t="str">
            <v>CHOICE</v>
          </cell>
          <cell r="AK363" t="str">
            <v>CHOICE</v>
          </cell>
          <cell r="AL363" t="str">
            <v>CHOICE</v>
          </cell>
          <cell r="AM363" t="str">
            <v>CHOICE</v>
          </cell>
          <cell r="AN363" t="str">
            <v>CHOICE</v>
          </cell>
          <cell r="AO363" t="str">
            <v>CHOICE</v>
          </cell>
          <cell r="AP363" t="str">
            <v>CHOICE</v>
          </cell>
          <cell r="AQ363" t="str">
            <v>CHOICE</v>
          </cell>
          <cell r="AR363" t="str">
            <v>CHOICE</v>
          </cell>
          <cell r="AS363" t="str">
            <v>CHOICE</v>
          </cell>
          <cell r="AT363" t="str">
            <v>CHOICE</v>
          </cell>
          <cell r="AU363" t="str">
            <v>CHOICE</v>
          </cell>
          <cell r="AV363" t="str">
            <v>CHOICE/SCO-4</v>
          </cell>
          <cell r="AW363" t="str">
            <v>CHOICE/SCO-2</v>
          </cell>
          <cell r="AX363" t="str">
            <v>CHOICE</v>
          </cell>
          <cell r="AY363" t="str">
            <v>CHOICE</v>
          </cell>
          <cell r="AZ363" t="str">
            <v>CHOICE</v>
          </cell>
          <cell r="BA363" t="str">
            <v>CHOICE</v>
          </cell>
          <cell r="BB363" t="str">
            <v>CHOICE/SCO-2</v>
          </cell>
          <cell r="BC363" t="str">
            <v>CHOICE</v>
          </cell>
          <cell r="BD363" t="str">
            <v>CHOICE</v>
          </cell>
          <cell r="BE363" t="str">
            <v>CHOICE</v>
          </cell>
          <cell r="BF363" t="str">
            <v>CHOICE</v>
          </cell>
          <cell r="BG363" t="str">
            <v>CHOICE</v>
          </cell>
          <cell r="BH363" t="str">
            <v>CHOICE</v>
          </cell>
          <cell r="BI363" t="str">
            <v>CHOICE</v>
          </cell>
          <cell r="BJ363" t="str">
            <v>CHOICE</v>
          </cell>
          <cell r="BK363" t="str">
            <v>CHOICE</v>
          </cell>
          <cell r="BL363" t="str">
            <v>CHOICE</v>
          </cell>
          <cell r="BM363" t="str">
            <v>CHOICE</v>
          </cell>
          <cell r="BN363" t="str">
            <v>CHOICE</v>
          </cell>
          <cell r="BO363" t="str">
            <v>CHOICE</v>
          </cell>
          <cell r="BP363" t="str">
            <v>CHOICE</v>
          </cell>
          <cell r="BQ363" t="str">
            <v>CHOICE</v>
          </cell>
          <cell r="BR363" t="str">
            <v>CHOICE</v>
          </cell>
          <cell r="BS363" t="str">
            <v>CHOICE</v>
          </cell>
          <cell r="BT363" t="str">
            <v>CHOICE</v>
          </cell>
          <cell r="BU363" t="str">
            <v>CHOICE</v>
          </cell>
          <cell r="BV363" t="str">
            <v>CHOICE</v>
          </cell>
          <cell r="BW363" t="str">
            <v>CHOICE</v>
          </cell>
          <cell r="BX363" t="str">
            <v>CHOICE</v>
          </cell>
          <cell r="BY363" t="str">
            <v>CHOICE</v>
          </cell>
          <cell r="BZ363" t="str">
            <v>CHOICE</v>
          </cell>
          <cell r="CA363" t="str">
            <v>CHOICE</v>
          </cell>
          <cell r="CB363" t="str">
            <v>CHOICE</v>
          </cell>
          <cell r="CC363" t="str">
            <v>CHOICE</v>
          </cell>
          <cell r="CD363" t="str">
            <v>CHOICE</v>
          </cell>
          <cell r="CE363" t="str">
            <v>CHOICE</v>
          </cell>
          <cell r="CF363" t="str">
            <v>CHOICE</v>
          </cell>
          <cell r="CG363" t="str">
            <v>CHOICE</v>
          </cell>
        </row>
        <row r="364">
          <cell r="V364" t="str">
            <v>RATE-MDQ</v>
          </cell>
          <cell r="W364">
            <v>2.8230000000000004</v>
          </cell>
          <cell r="X364">
            <v>2.8230000000000004</v>
          </cell>
          <cell r="Y364">
            <v>2.8230000000000004</v>
          </cell>
          <cell r="Z364">
            <v>2.8230000000000004</v>
          </cell>
          <cell r="AA364">
            <v>2.8230000000000004</v>
          </cell>
          <cell r="AB364">
            <v>2.8230000000000004</v>
          </cell>
          <cell r="AC364">
            <v>2.8230000000000004</v>
          </cell>
          <cell r="AD364">
            <v>2.8230000000000004</v>
          </cell>
          <cell r="AE364">
            <v>2.8230000000000004</v>
          </cell>
          <cell r="AF364">
            <v>2.8230000000000004</v>
          </cell>
          <cell r="AG364">
            <v>2.8230000000000004</v>
          </cell>
          <cell r="AH364">
            <v>2.8230000000000004</v>
          </cell>
          <cell r="AI364">
            <v>2.8230000000000004</v>
          </cell>
          <cell r="AJ364">
            <v>2.8230000000000004</v>
          </cell>
          <cell r="AK364">
            <v>2.8230000000000004</v>
          </cell>
          <cell r="AL364">
            <v>2.8230000000000004</v>
          </cell>
          <cell r="AM364">
            <v>2.8230000000000004</v>
          </cell>
          <cell r="AN364">
            <v>2.8230000000000004</v>
          </cell>
          <cell r="AO364">
            <v>2.8230000000000004</v>
          </cell>
          <cell r="AP364">
            <v>2.8230000000000004</v>
          </cell>
          <cell r="AQ364">
            <v>2.8230000000000004</v>
          </cell>
          <cell r="AR364">
            <v>2.8230000000000004</v>
          </cell>
          <cell r="AS364">
            <v>2.8230000000000004</v>
          </cell>
          <cell r="AT364">
            <v>2.8230000000000004</v>
          </cell>
          <cell r="AU364">
            <v>2.8230000000000004</v>
          </cell>
          <cell r="AV364">
            <v>2.8230000000000004</v>
          </cell>
          <cell r="AW364">
            <v>2.8230000000000004</v>
          </cell>
          <cell r="AX364">
            <v>2.8230000000000004</v>
          </cell>
          <cell r="AY364">
            <v>2.8230000000000004</v>
          </cell>
          <cell r="AZ364">
            <v>2.8230000000000004</v>
          </cell>
          <cell r="BA364">
            <v>2.8230000000000004</v>
          </cell>
          <cell r="BB364">
            <v>2.8230000000000004</v>
          </cell>
          <cell r="BC364">
            <v>2.8230000000000004</v>
          </cell>
          <cell r="BD364">
            <v>2.8230000000000004</v>
          </cell>
          <cell r="BE364">
            <v>2.8230000000000004</v>
          </cell>
          <cell r="BF364">
            <v>2.8230000000000004</v>
          </cell>
          <cell r="BG364">
            <v>2.8230000000000004</v>
          </cell>
          <cell r="BH364">
            <v>2.8230000000000004</v>
          </cell>
          <cell r="BI364">
            <v>2.8230000000000004</v>
          </cell>
          <cell r="BJ364">
            <v>2.8230000000000004</v>
          </cell>
          <cell r="BK364">
            <v>2.8230000000000004</v>
          </cell>
          <cell r="BL364">
            <v>2.8230000000000004</v>
          </cell>
          <cell r="BM364">
            <v>2.8230000000000004</v>
          </cell>
          <cell r="BN364">
            <v>2.8230000000000004</v>
          </cell>
          <cell r="BO364">
            <v>2.8230000000000004</v>
          </cell>
          <cell r="BP364">
            <v>2.8230000000000004</v>
          </cell>
          <cell r="BQ364">
            <v>2.8230000000000004</v>
          </cell>
          <cell r="BR364">
            <v>2.8230000000000004</v>
          </cell>
          <cell r="BS364">
            <v>2.8230000000000004</v>
          </cell>
          <cell r="BT364">
            <v>2.8230000000000004</v>
          </cell>
          <cell r="BU364">
            <v>2.8230000000000004</v>
          </cell>
          <cell r="BV364">
            <v>2.8230000000000004</v>
          </cell>
          <cell r="BW364">
            <v>2.8230000000000004</v>
          </cell>
          <cell r="BX364">
            <v>2.8230000000000004</v>
          </cell>
          <cell r="BY364">
            <v>2.8230000000000004</v>
          </cell>
          <cell r="BZ364">
            <v>2.8230000000000004</v>
          </cell>
          <cell r="CA364">
            <v>2.8230000000000004</v>
          </cell>
          <cell r="CB364">
            <v>2.8230000000000004</v>
          </cell>
          <cell r="CC364">
            <v>2.8230000000000004</v>
          </cell>
          <cell r="CD364">
            <v>2.8230000000000004</v>
          </cell>
          <cell r="CE364">
            <v>2.8230000000000004</v>
          </cell>
          <cell r="CF364">
            <v>2.8230000000000004</v>
          </cell>
          <cell r="CG364">
            <v>2.8230000000000004</v>
          </cell>
        </row>
        <row r="365">
          <cell r="V365" t="str">
            <v>RATE-SCQ</v>
          </cell>
          <cell r="W365">
            <v>5.1299999999999998E-2</v>
          </cell>
          <cell r="X365">
            <v>5.1299999999999998E-2</v>
          </cell>
          <cell r="Y365">
            <v>5.1299999999999998E-2</v>
          </cell>
          <cell r="Z365">
            <v>5.1299999999999998E-2</v>
          </cell>
          <cell r="AA365">
            <v>5.1299999999999998E-2</v>
          </cell>
          <cell r="AB365">
            <v>5.1299999999999998E-2</v>
          </cell>
          <cell r="AC365">
            <v>5.1299999999999998E-2</v>
          </cell>
          <cell r="AD365">
            <v>5.1299999999999998E-2</v>
          </cell>
          <cell r="AE365">
            <v>5.1299999999999998E-2</v>
          </cell>
          <cell r="AF365">
            <v>5.1299999999999998E-2</v>
          </cell>
          <cell r="AG365">
            <v>5.1299999999999998E-2</v>
          </cell>
          <cell r="AH365">
            <v>5.1299999999999998E-2</v>
          </cell>
          <cell r="AI365">
            <v>5.1299999999999998E-2</v>
          </cell>
          <cell r="AJ365">
            <v>5.1299999999999998E-2</v>
          </cell>
          <cell r="AK365">
            <v>5.1299999999999998E-2</v>
          </cell>
          <cell r="AL365">
            <v>5.1299999999999998E-2</v>
          </cell>
          <cell r="AM365">
            <v>5.1299999999999998E-2</v>
          </cell>
          <cell r="AN365">
            <v>5.1299999999999998E-2</v>
          </cell>
          <cell r="AO365">
            <v>5.1299999999999998E-2</v>
          </cell>
          <cell r="AP365">
            <v>5.1299999999999998E-2</v>
          </cell>
          <cell r="AQ365">
            <v>5.1299999999999998E-2</v>
          </cell>
          <cell r="AR365">
            <v>5.1299999999999998E-2</v>
          </cell>
          <cell r="AS365">
            <v>5.1299999999999998E-2</v>
          </cell>
          <cell r="AT365">
            <v>5.1299999999999998E-2</v>
          </cell>
          <cell r="AU365">
            <v>5.1299999999999998E-2</v>
          </cell>
          <cell r="AV365">
            <v>5.1299999999999998E-2</v>
          </cell>
          <cell r="AW365">
            <v>5.1299999999999998E-2</v>
          </cell>
          <cell r="AX365">
            <v>5.1299999999999998E-2</v>
          </cell>
          <cell r="AY365">
            <v>5.1299999999999998E-2</v>
          </cell>
          <cell r="AZ365">
            <v>5.1299999999999998E-2</v>
          </cell>
          <cell r="BA365">
            <v>5.1299999999999998E-2</v>
          </cell>
          <cell r="BB365">
            <v>5.1299999999999998E-2</v>
          </cell>
          <cell r="BC365">
            <v>5.1299999999999998E-2</v>
          </cell>
          <cell r="BD365">
            <v>5.1299999999999998E-2</v>
          </cell>
          <cell r="BE365">
            <v>5.1299999999999998E-2</v>
          </cell>
          <cell r="BF365">
            <v>5.1299999999999998E-2</v>
          </cell>
          <cell r="BG365">
            <v>5.1299999999999998E-2</v>
          </cell>
          <cell r="BH365">
            <v>5.1299999999999998E-2</v>
          </cell>
          <cell r="BI365">
            <v>5.1299999999999998E-2</v>
          </cell>
          <cell r="BJ365">
            <v>5.1299999999999998E-2</v>
          </cell>
          <cell r="BK365">
            <v>5.1299999999999998E-2</v>
          </cell>
          <cell r="BL365">
            <v>5.1299999999999998E-2</v>
          </cell>
          <cell r="BM365">
            <v>5.1299999999999998E-2</v>
          </cell>
          <cell r="BN365">
            <v>5.1299999999999998E-2</v>
          </cell>
          <cell r="BO365">
            <v>5.1299999999999998E-2</v>
          </cell>
          <cell r="BP365">
            <v>5.1299999999999998E-2</v>
          </cell>
          <cell r="BQ365">
            <v>5.1299999999999998E-2</v>
          </cell>
          <cell r="BR365">
            <v>5.1299999999999998E-2</v>
          </cell>
          <cell r="BS365">
            <v>5.1299999999999998E-2</v>
          </cell>
          <cell r="BT365">
            <v>5.1299999999999998E-2</v>
          </cell>
          <cell r="BU365">
            <v>5.1299999999999998E-2</v>
          </cell>
          <cell r="BV365">
            <v>5.1299999999999998E-2</v>
          </cell>
          <cell r="BW365">
            <v>5.1299999999999998E-2</v>
          </cell>
          <cell r="BX365">
            <v>5.1299999999999998E-2</v>
          </cell>
          <cell r="BY365">
            <v>5.1299999999999998E-2</v>
          </cell>
          <cell r="BZ365">
            <v>5.1299999999999998E-2</v>
          </cell>
          <cell r="CA365">
            <v>5.1299999999999998E-2</v>
          </cell>
          <cell r="CB365">
            <v>5.1299999999999998E-2</v>
          </cell>
          <cell r="CC365">
            <v>5.1299999999999998E-2</v>
          </cell>
          <cell r="CD365">
            <v>5.1299999999999998E-2</v>
          </cell>
          <cell r="CE365">
            <v>5.1299999999999998E-2</v>
          </cell>
          <cell r="CF365">
            <v>5.1299999999999998E-2</v>
          </cell>
          <cell r="CG365">
            <v>5.1299999999999998E-2</v>
          </cell>
        </row>
        <row r="366">
          <cell r="V366" t="str">
            <v>MDQ</v>
          </cell>
          <cell r="W366">
            <v>29610</v>
          </cell>
          <cell r="X366">
            <v>964994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</row>
        <row r="367">
          <cell r="V367" t="str">
            <v>SCQ</v>
          </cell>
          <cell r="W367">
            <v>1648247</v>
          </cell>
          <cell r="X367">
            <v>53716599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</row>
        <row r="368">
          <cell r="V368" t="str">
            <v>OFFER NUMBER</v>
          </cell>
          <cell r="W368">
            <v>26027520</v>
          </cell>
          <cell r="X368">
            <v>26027521</v>
          </cell>
          <cell r="Y368">
            <v>26027522</v>
          </cell>
          <cell r="Z368">
            <v>26027523</v>
          </cell>
          <cell r="AA368">
            <v>26027524</v>
          </cell>
          <cell r="AB368" t="str">
            <v>NA</v>
          </cell>
          <cell r="AC368">
            <v>26027525</v>
          </cell>
          <cell r="AD368">
            <v>26027526</v>
          </cell>
          <cell r="AE368">
            <v>26027527</v>
          </cell>
          <cell r="AF368">
            <v>26027528</v>
          </cell>
          <cell r="AG368">
            <v>26027506</v>
          </cell>
          <cell r="AH368">
            <v>26027508</v>
          </cell>
          <cell r="AI368">
            <v>26027510</v>
          </cell>
          <cell r="AJ368">
            <v>26027512</v>
          </cell>
          <cell r="AK368">
            <v>26027514</v>
          </cell>
          <cell r="AL368">
            <v>26027516</v>
          </cell>
          <cell r="AM368">
            <v>26027517</v>
          </cell>
          <cell r="AN368" t="str">
            <v>NA</v>
          </cell>
          <cell r="AO368">
            <v>26027518</v>
          </cell>
          <cell r="AP368" t="str">
            <v>NA</v>
          </cell>
          <cell r="AQ368">
            <v>26027519</v>
          </cell>
          <cell r="AR368">
            <v>26027529</v>
          </cell>
          <cell r="AS368" t="str">
            <v>NA</v>
          </cell>
          <cell r="AT368">
            <v>26027530</v>
          </cell>
          <cell r="AU368">
            <v>26027531</v>
          </cell>
          <cell r="AV368">
            <v>26027532</v>
          </cell>
          <cell r="AW368">
            <v>26027533</v>
          </cell>
          <cell r="AX368">
            <v>26027534</v>
          </cell>
          <cell r="AY368" t="str">
            <v>NA</v>
          </cell>
          <cell r="AZ368">
            <v>26027535</v>
          </cell>
          <cell r="BA368">
            <v>26027536</v>
          </cell>
          <cell r="BB368">
            <v>26027537</v>
          </cell>
          <cell r="BC368">
            <v>26027538</v>
          </cell>
          <cell r="BD368">
            <v>26027539</v>
          </cell>
          <cell r="BE368">
            <v>26027540</v>
          </cell>
          <cell r="BF368">
            <v>26027541</v>
          </cell>
          <cell r="BG368">
            <v>26027542</v>
          </cell>
          <cell r="BH368">
            <v>26027543</v>
          </cell>
          <cell r="BI368">
            <v>26027544</v>
          </cell>
          <cell r="BJ368">
            <v>26027545</v>
          </cell>
          <cell r="BK368" t="str">
            <v>NA</v>
          </cell>
          <cell r="BL368">
            <v>26027546</v>
          </cell>
          <cell r="BM368">
            <v>26027547</v>
          </cell>
          <cell r="BN368">
            <v>26027548</v>
          </cell>
          <cell r="BO368">
            <v>26027549</v>
          </cell>
          <cell r="BP368">
            <v>26027550</v>
          </cell>
          <cell r="BQ368">
            <v>26027496</v>
          </cell>
          <cell r="BR368">
            <v>26027497</v>
          </cell>
          <cell r="BS368">
            <v>26027498</v>
          </cell>
          <cell r="BT368">
            <v>26027499</v>
          </cell>
          <cell r="BU368">
            <v>26027500</v>
          </cell>
          <cell r="BV368">
            <v>26027501</v>
          </cell>
          <cell r="BW368">
            <v>26027502</v>
          </cell>
          <cell r="BX368">
            <v>26027503</v>
          </cell>
          <cell r="BY368" t="str">
            <v>NA</v>
          </cell>
          <cell r="BZ368">
            <v>26027504</v>
          </cell>
          <cell r="CA368">
            <v>26027505</v>
          </cell>
          <cell r="CB368">
            <v>26027507</v>
          </cell>
          <cell r="CC368">
            <v>26027509</v>
          </cell>
          <cell r="CD368" t="str">
            <v>NA</v>
          </cell>
          <cell r="CE368">
            <v>26027511</v>
          </cell>
          <cell r="CF368">
            <v>26027513</v>
          </cell>
          <cell r="CG368">
            <v>26027515</v>
          </cell>
        </row>
        <row r="408">
          <cell r="V408" t="str">
            <v>Name</v>
          </cell>
          <cell r="W408" t="str">
            <v>National Gas&amp;Elec</v>
          </cell>
          <cell r="X408" t="str">
            <v>Just Energy</v>
          </cell>
          <cell r="Y408" t="str">
            <v>SFE Energy</v>
          </cell>
          <cell r="Z408" t="str">
            <v>Direct Energy Service</v>
          </cell>
          <cell r="AA408" t="str">
            <v>Shipley Energy</v>
          </cell>
          <cell r="AB408" t="str">
            <v>C6</v>
          </cell>
          <cell r="AC408" t="str">
            <v>Engie Power &amp; Gas</v>
          </cell>
          <cell r="AD408" t="str">
            <v>My Choice Energy</v>
          </cell>
          <cell r="AE408" t="str">
            <v>Santanna</v>
          </cell>
          <cell r="AF408" t="str">
            <v>IGS</v>
          </cell>
          <cell r="AG408" t="str">
            <v>Verde Energy</v>
          </cell>
          <cell r="AH408" t="str">
            <v>Alpha G &amp; E</v>
          </cell>
          <cell r="AI408" t="str">
            <v>Constellation Energy</v>
          </cell>
          <cell r="AJ408" t="str">
            <v>Titan Gas</v>
          </cell>
          <cell r="AK408" t="str">
            <v>Stand</v>
          </cell>
          <cell r="AL408" t="str">
            <v>US Gas</v>
          </cell>
          <cell r="AM408" t="str">
            <v>Energy Harbor</v>
          </cell>
          <cell r="AN408" t="str">
            <v>C18</v>
          </cell>
          <cell r="AO408" t="str">
            <v>Ohio Nat Gas</v>
          </cell>
          <cell r="AP408" t="str">
            <v>C20</v>
          </cell>
          <cell r="AQ408" t="str">
            <v>NTherm LLC</v>
          </cell>
          <cell r="AR408" t="str">
            <v>Energy Plus</v>
          </cell>
          <cell r="AS408" t="str">
            <v>C23</v>
          </cell>
          <cell r="AT408" t="str">
            <v>UGI Energy</v>
          </cell>
          <cell r="AU408" t="str">
            <v>Xoom Energy</v>
          </cell>
          <cell r="AV408" t="str">
            <v>AEP</v>
          </cell>
          <cell r="AW408" t="str">
            <v>Snyder Brothers</v>
          </cell>
          <cell r="AX408" t="str">
            <v>Quake Energy</v>
          </cell>
          <cell r="AY408" t="str">
            <v>C29</v>
          </cell>
          <cell r="AZ408" t="str">
            <v>Symmetry Energy</v>
          </cell>
          <cell r="BA408" t="str">
            <v>NextEra</v>
          </cell>
          <cell r="BB408" t="str">
            <v>United Energy</v>
          </cell>
          <cell r="BC408" t="str">
            <v>Amer Pwr&amp;Gas</v>
          </cell>
          <cell r="BD408" t="str">
            <v>Ambit Energy</v>
          </cell>
          <cell r="BE408" t="str">
            <v>Park Power</v>
          </cell>
          <cell r="BF408" t="str">
            <v>Green Choice Energy</v>
          </cell>
          <cell r="BG408" t="str">
            <v>Frontier Utilities</v>
          </cell>
          <cell r="BH408" t="str">
            <v>Vista Energy</v>
          </cell>
          <cell r="BI408" t="str">
            <v>Statewise Energy</v>
          </cell>
          <cell r="BJ408" t="str">
            <v>Utility Gas&amp;Power</v>
          </cell>
          <cell r="BK408" t="str">
            <v>C41</v>
          </cell>
          <cell r="BL408" t="str">
            <v>New Wave</v>
          </cell>
          <cell r="BM408" t="str">
            <v>Archer Energy</v>
          </cell>
          <cell r="BN408" t="str">
            <v>Reliant Energy</v>
          </cell>
          <cell r="BO408" t="str">
            <v>Hudson Energy</v>
          </cell>
          <cell r="BP408" t="str">
            <v>MPower Energy</v>
          </cell>
          <cell r="BQ408" t="str">
            <v>Median Energy C</v>
          </cell>
          <cell r="BR408" t="str">
            <v>Realgy Energy Ser</v>
          </cell>
          <cell r="BS408" t="str">
            <v>Eligo Energy</v>
          </cell>
          <cell r="BT408" t="str">
            <v>Tomorrow Energy</v>
          </cell>
          <cell r="BU408" t="str">
            <v>Gas South, LLC</v>
          </cell>
          <cell r="BV408" t="str">
            <v>IDT Energy Inc</v>
          </cell>
          <cell r="BW408" t="str">
            <v>Nordic Energy Service</v>
          </cell>
          <cell r="BX408" t="str">
            <v>NRG Business Marketing, LLC</v>
          </cell>
          <cell r="BY408" t="str">
            <v>C55</v>
          </cell>
          <cell r="BZ408" t="str">
            <v>Atlantic Energy</v>
          </cell>
          <cell r="CA408" t="str">
            <v>South Bay Energy</v>
          </cell>
          <cell r="CB408" t="str">
            <v>Mercury Energy</v>
          </cell>
          <cell r="CC408" t="str">
            <v>Major Energy Service</v>
          </cell>
          <cell r="CD408" t="str">
            <v>C60</v>
          </cell>
          <cell r="CE408" t="str">
            <v>Kiwi Energy</v>
          </cell>
          <cell r="CF408" t="str">
            <v>Inspire Energy</v>
          </cell>
          <cell r="CG408" t="str">
            <v>Discount Power</v>
          </cell>
        </row>
        <row r="409">
          <cell r="V409" t="str">
            <v>Abbreviation</v>
          </cell>
          <cell r="W409" t="str">
            <v>NT</v>
          </cell>
          <cell r="X409" t="str">
            <v>AC</v>
          </cell>
          <cell r="Y409" t="str">
            <v>SF</v>
          </cell>
          <cell r="Z409" t="str">
            <v>CE</v>
          </cell>
          <cell r="AA409" t="str">
            <v>SH</v>
          </cell>
          <cell r="AB409">
            <v>6</v>
          </cell>
          <cell r="AC409" t="str">
            <v>PY</v>
          </cell>
          <cell r="AD409" t="str">
            <v>FO</v>
          </cell>
          <cell r="AE409" t="str">
            <v>SN</v>
          </cell>
          <cell r="AF409" t="str">
            <v>IG</v>
          </cell>
          <cell r="AG409" t="str">
            <v>VU</v>
          </cell>
          <cell r="AH409" t="str">
            <v>HA</v>
          </cell>
          <cell r="AI409" t="str">
            <v>CG</v>
          </cell>
          <cell r="AJ409" t="str">
            <v>TT</v>
          </cell>
          <cell r="AK409" t="str">
            <v>ST</v>
          </cell>
          <cell r="AL409" t="str">
            <v>US</v>
          </cell>
          <cell r="AM409" t="str">
            <v>EH</v>
          </cell>
          <cell r="AN409">
            <v>18</v>
          </cell>
          <cell r="AO409" t="str">
            <v>ON</v>
          </cell>
          <cell r="AP409">
            <v>20</v>
          </cell>
          <cell r="AQ409" t="str">
            <v>TH</v>
          </cell>
          <cell r="AR409" t="str">
            <v>EY</v>
          </cell>
          <cell r="AS409">
            <v>23</v>
          </cell>
          <cell r="AT409" t="str">
            <v>UG</v>
          </cell>
          <cell r="AU409" t="str">
            <v>XO</v>
          </cell>
          <cell r="AV409" t="str">
            <v>EL</v>
          </cell>
          <cell r="AW409" t="str">
            <v>SB</v>
          </cell>
          <cell r="AX409" t="str">
            <v>QU</v>
          </cell>
          <cell r="AY409">
            <v>29</v>
          </cell>
          <cell r="AZ409" t="str">
            <v>CP</v>
          </cell>
          <cell r="BA409" t="str">
            <v>NX</v>
          </cell>
          <cell r="BB409" t="str">
            <v>UD</v>
          </cell>
          <cell r="BC409" t="str">
            <v>AP</v>
          </cell>
          <cell r="BD409" t="str">
            <v>AB</v>
          </cell>
          <cell r="BE409" t="str">
            <v>PW</v>
          </cell>
          <cell r="BF409" t="str">
            <v>RP</v>
          </cell>
          <cell r="BG409" t="str">
            <v>FR</v>
          </cell>
          <cell r="BH409" t="str">
            <v>VS</v>
          </cell>
          <cell r="BI409" t="str">
            <v>SW</v>
          </cell>
          <cell r="BJ409" t="str">
            <v>UP</v>
          </cell>
          <cell r="BK409">
            <v>41</v>
          </cell>
          <cell r="BL409" t="str">
            <v>NW</v>
          </cell>
          <cell r="BM409" t="str">
            <v>AR</v>
          </cell>
          <cell r="BN409" t="str">
            <v>RL</v>
          </cell>
          <cell r="BO409" t="str">
            <v>HU</v>
          </cell>
          <cell r="BP409" t="str">
            <v>MP</v>
          </cell>
          <cell r="BQ409" t="str">
            <v>MD</v>
          </cell>
          <cell r="BR409" t="str">
            <v>RS</v>
          </cell>
          <cell r="BS409" t="str">
            <v>EO</v>
          </cell>
          <cell r="BT409" t="str">
            <v>TE</v>
          </cell>
          <cell r="BU409" t="str">
            <v>IF</v>
          </cell>
          <cell r="BV409" t="str">
            <v xml:space="preserve">ID </v>
          </cell>
          <cell r="BW409" t="str">
            <v>ND</v>
          </cell>
          <cell r="BX409" t="str">
            <v>DB</v>
          </cell>
          <cell r="BY409">
            <v>55</v>
          </cell>
          <cell r="BZ409" t="str">
            <v>AT</v>
          </cell>
          <cell r="CA409" t="str">
            <v>SU</v>
          </cell>
          <cell r="CB409" t="str">
            <v>MY</v>
          </cell>
          <cell r="CC409" t="str">
            <v>ME</v>
          </cell>
          <cell r="CD409">
            <v>60</v>
          </cell>
          <cell r="CE409" t="str">
            <v>RR</v>
          </cell>
          <cell r="CF409" t="str">
            <v>AX</v>
          </cell>
          <cell r="CG409" t="str">
            <v>DP</v>
          </cell>
        </row>
        <row r="410">
          <cell r="V410" t="str">
            <v>Type</v>
          </cell>
          <cell r="W410" t="str">
            <v>CHOICE</v>
          </cell>
          <cell r="X410" t="str">
            <v>CHOICE</v>
          </cell>
          <cell r="Y410" t="str">
            <v>CHOICE</v>
          </cell>
          <cell r="Z410" t="str">
            <v>CHOICE/SCO-4</v>
          </cell>
          <cell r="AA410" t="str">
            <v>CHOICE</v>
          </cell>
          <cell r="AB410" t="str">
            <v>CHOICE</v>
          </cell>
          <cell r="AC410" t="str">
            <v>CHOICE</v>
          </cell>
          <cell r="AD410" t="str">
            <v>CHOICE</v>
          </cell>
          <cell r="AE410" t="str">
            <v>CHOICE</v>
          </cell>
          <cell r="AF410" t="str">
            <v>CHOICE/SCO-2</v>
          </cell>
          <cell r="AG410" t="str">
            <v>CHOICE</v>
          </cell>
          <cell r="AH410" t="str">
            <v>CHOICE</v>
          </cell>
          <cell r="AI410" t="str">
            <v>CHOICE/SCO-2</v>
          </cell>
          <cell r="AJ410" t="str">
            <v>CHOICE</v>
          </cell>
          <cell r="AK410" t="str">
            <v>CHOICE</v>
          </cell>
          <cell r="AL410" t="str">
            <v>CHOICE</v>
          </cell>
          <cell r="AM410" t="str">
            <v>CHOICE</v>
          </cell>
          <cell r="AN410" t="str">
            <v>CHOICE</v>
          </cell>
          <cell r="AO410" t="str">
            <v>CHOICE</v>
          </cell>
          <cell r="AP410" t="str">
            <v>CHOICE</v>
          </cell>
          <cell r="AQ410" t="str">
            <v>CHOICE</v>
          </cell>
          <cell r="AR410" t="str">
            <v>CHOICE</v>
          </cell>
          <cell r="AS410" t="str">
            <v>CHOICE</v>
          </cell>
          <cell r="AT410" t="str">
            <v>CHOICE</v>
          </cell>
          <cell r="AU410" t="str">
            <v>CHOICE</v>
          </cell>
          <cell r="AV410" t="str">
            <v>CHOICE/SCO-4</v>
          </cell>
          <cell r="AW410" t="str">
            <v>CHOICE/SCO-2</v>
          </cell>
          <cell r="AX410" t="str">
            <v>CHOICE</v>
          </cell>
          <cell r="AY410" t="str">
            <v>CHOICE</v>
          </cell>
          <cell r="AZ410" t="str">
            <v>CHOICE</v>
          </cell>
          <cell r="BA410" t="str">
            <v>CHOICE</v>
          </cell>
          <cell r="BB410" t="str">
            <v>CHOICE/SCO-2</v>
          </cell>
          <cell r="BC410" t="str">
            <v>CHOICE</v>
          </cell>
          <cell r="BD410" t="str">
            <v>CHOICE</v>
          </cell>
          <cell r="BE410" t="str">
            <v>CHOICE</v>
          </cell>
          <cell r="BF410" t="str">
            <v>CHOICE</v>
          </cell>
          <cell r="BG410" t="str">
            <v>CHOICE</v>
          </cell>
          <cell r="BH410" t="str">
            <v>CHOICE</v>
          </cell>
          <cell r="BI410" t="str">
            <v>CHOICE</v>
          </cell>
          <cell r="BJ410" t="str">
            <v>CHOICE</v>
          </cell>
          <cell r="BK410" t="str">
            <v>CHOICE</v>
          </cell>
          <cell r="BL410" t="str">
            <v>CHOICE</v>
          </cell>
          <cell r="BM410" t="str">
            <v>CHOICE</v>
          </cell>
          <cell r="BN410" t="str">
            <v>CHOICE</v>
          </cell>
          <cell r="BO410" t="str">
            <v>CHOICE</v>
          </cell>
          <cell r="BP410" t="str">
            <v>CHOICE</v>
          </cell>
          <cell r="BQ410" t="str">
            <v>CHOICE</v>
          </cell>
          <cell r="BR410" t="str">
            <v>CHOICE</v>
          </cell>
          <cell r="BS410" t="str">
            <v>CHOICE</v>
          </cell>
          <cell r="BT410" t="str">
            <v>CHOICE</v>
          </cell>
          <cell r="BU410" t="str">
            <v>CHOICE</v>
          </cell>
          <cell r="BV410" t="str">
            <v>CHOICE</v>
          </cell>
          <cell r="BW410" t="str">
            <v>CHOICE</v>
          </cell>
          <cell r="BX410" t="str">
            <v>CHOICE</v>
          </cell>
          <cell r="BY410" t="str">
            <v>CHOICE</v>
          </cell>
          <cell r="BZ410" t="str">
            <v>CHOICE</v>
          </cell>
          <cell r="CA410" t="str">
            <v>CHOICE</v>
          </cell>
          <cell r="CB410" t="str">
            <v>CHOICE</v>
          </cell>
          <cell r="CC410" t="str">
            <v>CHOICE</v>
          </cell>
          <cell r="CD410" t="str">
            <v>CHOICE</v>
          </cell>
          <cell r="CE410" t="str">
            <v>CHOICE</v>
          </cell>
          <cell r="CF410" t="str">
            <v>CHOICE</v>
          </cell>
          <cell r="CG410" t="str">
            <v>CHOICE</v>
          </cell>
        </row>
        <row r="411">
          <cell r="V411" t="str">
            <v>RATE</v>
          </cell>
          <cell r="W411">
            <v>10.168999999999999</v>
          </cell>
          <cell r="X411">
            <v>10.168999999999999</v>
          </cell>
          <cell r="Y411">
            <v>10.168999999999999</v>
          </cell>
          <cell r="Z411">
            <v>10.168999999999999</v>
          </cell>
          <cell r="AA411">
            <v>10.168999999999999</v>
          </cell>
          <cell r="AB411">
            <v>10.168999999999999</v>
          </cell>
          <cell r="AC411">
            <v>10.168999999999999</v>
          </cell>
          <cell r="AD411">
            <v>10.168999999999999</v>
          </cell>
          <cell r="AE411">
            <v>10.168999999999999</v>
          </cell>
          <cell r="AF411">
            <v>10.168999999999999</v>
          </cell>
          <cell r="AG411">
            <v>10.168999999999999</v>
          </cell>
          <cell r="AH411">
            <v>10.168999999999999</v>
          </cell>
          <cell r="AI411">
            <v>10.168999999999999</v>
          </cell>
          <cell r="AJ411">
            <v>10.168999999999999</v>
          </cell>
          <cell r="AK411">
            <v>10.168999999999999</v>
          </cell>
          <cell r="AL411">
            <v>10.168999999999999</v>
          </cell>
          <cell r="AM411">
            <v>10.168999999999999</v>
          </cell>
          <cell r="AN411">
            <v>10.168999999999999</v>
          </cell>
          <cell r="AO411">
            <v>10.168999999999999</v>
          </cell>
          <cell r="AP411">
            <v>10.168999999999999</v>
          </cell>
          <cell r="AQ411">
            <v>10.168999999999999</v>
          </cell>
          <cell r="AR411">
            <v>10.168999999999999</v>
          </cell>
          <cell r="AS411">
            <v>10.168999999999999</v>
          </cell>
          <cell r="AT411">
            <v>10.168999999999999</v>
          </cell>
          <cell r="AU411">
            <v>10.168999999999999</v>
          </cell>
          <cell r="AV411">
            <v>10.168999999999999</v>
          </cell>
          <cell r="AW411">
            <v>10.168999999999999</v>
          </cell>
          <cell r="AX411">
            <v>10.168999999999999</v>
          </cell>
          <cell r="AY411">
            <v>10.168999999999999</v>
          </cell>
          <cell r="AZ411">
            <v>10.168999999999999</v>
          </cell>
          <cell r="BA411">
            <v>10.168999999999999</v>
          </cell>
          <cell r="BB411">
            <v>10.168999999999999</v>
          </cell>
          <cell r="BC411">
            <v>10.168999999999999</v>
          </cell>
          <cell r="BD411">
            <v>10.168999999999999</v>
          </cell>
          <cell r="BE411">
            <v>10.168999999999999</v>
          </cell>
          <cell r="BF411">
            <v>10.168999999999999</v>
          </cell>
          <cell r="BG411">
            <v>10.168999999999999</v>
          </cell>
          <cell r="BH411">
            <v>10.168999999999999</v>
          </cell>
          <cell r="BI411">
            <v>10.168999999999999</v>
          </cell>
          <cell r="BJ411">
            <v>10.168999999999999</v>
          </cell>
          <cell r="BK411">
            <v>10.168999999999999</v>
          </cell>
          <cell r="BL411">
            <v>10.168999999999999</v>
          </cell>
          <cell r="BM411">
            <v>10.168999999999999</v>
          </cell>
          <cell r="BN411">
            <v>10.168999999999999</v>
          </cell>
          <cell r="BO411">
            <v>10.168999999999999</v>
          </cell>
          <cell r="BP411">
            <v>10.168999999999999</v>
          </cell>
          <cell r="BQ411">
            <v>10.168999999999999</v>
          </cell>
          <cell r="BR411">
            <v>10.168999999999999</v>
          </cell>
          <cell r="BS411">
            <v>10.168999999999999</v>
          </cell>
          <cell r="BT411">
            <v>10.168999999999999</v>
          </cell>
          <cell r="BU411">
            <v>10.168999999999999</v>
          </cell>
          <cell r="BV411">
            <v>10.168999999999999</v>
          </cell>
          <cell r="BW411">
            <v>10.168999999999999</v>
          </cell>
          <cell r="BX411">
            <v>10.168999999999999</v>
          </cell>
          <cell r="BY411">
            <v>10.168999999999999</v>
          </cell>
          <cell r="BZ411">
            <v>10.168999999999999</v>
          </cell>
          <cell r="CA411">
            <v>10.168999999999999</v>
          </cell>
          <cell r="CB411">
            <v>10.168999999999999</v>
          </cell>
          <cell r="CC411">
            <v>10.168999999999999</v>
          </cell>
          <cell r="CD411">
            <v>10.168999999999999</v>
          </cell>
          <cell r="CE411">
            <v>10.168999999999999</v>
          </cell>
          <cell r="CF411">
            <v>10.168999999999999</v>
          </cell>
          <cell r="CG411">
            <v>10.168999999999999</v>
          </cell>
        </row>
        <row r="412">
          <cell r="V412" t="str">
            <v>23-5 COLUMBUS</v>
          </cell>
          <cell r="W412">
            <v>679</v>
          </cell>
          <cell r="X412">
            <v>22140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</row>
        <row r="413">
          <cell r="V413" t="str">
            <v>23-6 DAYTON</v>
          </cell>
          <cell r="W413">
            <v>527</v>
          </cell>
          <cell r="X413">
            <v>17190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</row>
        <row r="414">
          <cell r="V414" t="str">
            <v>23-9 OHIO MISC</v>
          </cell>
          <cell r="W414">
            <v>149</v>
          </cell>
          <cell r="X414">
            <v>4851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</row>
        <row r="415">
          <cell r="V415" t="str">
            <v>TOTAL</v>
          </cell>
          <cell r="W415">
            <v>1355</v>
          </cell>
          <cell r="X415">
            <v>44181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</row>
        <row r="416">
          <cell r="V416" t="str">
            <v>OFFER NUMBER</v>
          </cell>
          <cell r="W416">
            <v>26027628</v>
          </cell>
          <cell r="X416">
            <v>26027629</v>
          </cell>
          <cell r="Y416">
            <v>26027630</v>
          </cell>
          <cell r="Z416">
            <v>26027631</v>
          </cell>
          <cell r="AA416">
            <v>26027632</v>
          </cell>
          <cell r="AB416" t="str">
            <v>NA</v>
          </cell>
          <cell r="AC416">
            <v>26027633</v>
          </cell>
          <cell r="AD416">
            <v>26027634</v>
          </cell>
          <cell r="AE416">
            <v>26027635</v>
          </cell>
          <cell r="AF416">
            <v>26027636</v>
          </cell>
          <cell r="AG416">
            <v>26027615</v>
          </cell>
          <cell r="AH416">
            <v>26027617</v>
          </cell>
          <cell r="AI416">
            <v>26027619</v>
          </cell>
          <cell r="AJ416">
            <v>26027621</v>
          </cell>
          <cell r="AK416">
            <v>26027623</v>
          </cell>
          <cell r="AL416">
            <v>26027624</v>
          </cell>
          <cell r="AM416">
            <v>26027625</v>
          </cell>
          <cell r="AN416" t="str">
            <v>NA</v>
          </cell>
          <cell r="AO416">
            <v>26027626</v>
          </cell>
          <cell r="AP416" t="str">
            <v>NA</v>
          </cell>
          <cell r="AQ416">
            <v>26027627</v>
          </cell>
          <cell r="AR416">
            <v>26027637</v>
          </cell>
          <cell r="AS416" t="str">
            <v>NA</v>
          </cell>
          <cell r="AT416">
            <v>26027638</v>
          </cell>
          <cell r="AU416">
            <v>26027639</v>
          </cell>
          <cell r="AV416">
            <v>26027640</v>
          </cell>
          <cell r="AW416">
            <v>26027641</v>
          </cell>
          <cell r="AX416">
            <v>26027642</v>
          </cell>
          <cell r="AY416" t="str">
            <v>NA</v>
          </cell>
          <cell r="AZ416">
            <v>26027643</v>
          </cell>
          <cell r="BA416">
            <v>26027644</v>
          </cell>
          <cell r="BB416">
            <v>26027645</v>
          </cell>
          <cell r="BC416">
            <v>26027646</v>
          </cell>
          <cell r="BD416">
            <v>26027647</v>
          </cell>
          <cell r="BE416">
            <v>26027648</v>
          </cell>
          <cell r="BF416">
            <v>26027649</v>
          </cell>
          <cell r="BG416">
            <v>26027650</v>
          </cell>
          <cell r="BH416">
            <v>26027651</v>
          </cell>
          <cell r="BI416">
            <v>26027652</v>
          </cell>
          <cell r="BJ416">
            <v>26027653</v>
          </cell>
          <cell r="BK416" t="str">
            <v>NA</v>
          </cell>
          <cell r="BL416">
            <v>26027654</v>
          </cell>
          <cell r="BM416">
            <v>26027655</v>
          </cell>
          <cell r="BN416">
            <v>26027656</v>
          </cell>
          <cell r="BO416">
            <v>26027657</v>
          </cell>
          <cell r="BP416">
            <v>26027658</v>
          </cell>
          <cell r="BQ416">
            <v>26027659</v>
          </cell>
          <cell r="BR416">
            <v>26027605</v>
          </cell>
          <cell r="BS416">
            <v>26027606</v>
          </cell>
          <cell r="BT416">
            <v>26027607</v>
          </cell>
          <cell r="BU416">
            <v>26027608</v>
          </cell>
          <cell r="BV416">
            <v>26027609</v>
          </cell>
          <cell r="BW416">
            <v>26027610</v>
          </cell>
          <cell r="BX416">
            <v>26027611</v>
          </cell>
          <cell r="BY416" t="str">
            <v>NA</v>
          </cell>
          <cell r="BZ416">
            <v>26027612</v>
          </cell>
          <cell r="CA416">
            <v>26027613</v>
          </cell>
          <cell r="CB416">
            <v>26027614</v>
          </cell>
          <cell r="CC416">
            <v>26027616</v>
          </cell>
          <cell r="CD416" t="str">
            <v>NA</v>
          </cell>
          <cell r="CE416">
            <v>26027618</v>
          </cell>
          <cell r="CF416">
            <v>26027620</v>
          </cell>
          <cell r="CG416">
            <v>26027622</v>
          </cell>
        </row>
        <row r="459">
          <cell r="V459" t="str">
            <v>Name</v>
          </cell>
          <cell r="W459" t="str">
            <v>National Gas&amp;Elec</v>
          </cell>
          <cell r="X459" t="str">
            <v>Just Energy</v>
          </cell>
          <cell r="Y459" t="str">
            <v>SFE Energy</v>
          </cell>
          <cell r="Z459" t="str">
            <v>Direct Energy Service</v>
          </cell>
          <cell r="AA459" t="str">
            <v>Shipley Energy</v>
          </cell>
          <cell r="AB459" t="str">
            <v>C6</v>
          </cell>
          <cell r="AC459" t="str">
            <v>Engie Power &amp; Gas</v>
          </cell>
          <cell r="AD459" t="str">
            <v>My Choice Energy</v>
          </cell>
          <cell r="AE459" t="str">
            <v>Santanna</v>
          </cell>
          <cell r="AF459" t="str">
            <v>IGS</v>
          </cell>
          <cell r="AG459" t="str">
            <v>Verde Energy</v>
          </cell>
          <cell r="AH459" t="str">
            <v>Alpha G &amp; E</v>
          </cell>
          <cell r="AI459" t="str">
            <v>Constellation Energy</v>
          </cell>
          <cell r="AJ459" t="str">
            <v>Titan Gas</v>
          </cell>
          <cell r="AK459" t="str">
            <v>Stand</v>
          </cell>
          <cell r="AL459" t="str">
            <v>US Gas</v>
          </cell>
          <cell r="AM459" t="str">
            <v>Energy Harbor</v>
          </cell>
          <cell r="AN459" t="str">
            <v>C18</v>
          </cell>
          <cell r="AO459" t="str">
            <v>Ohio Nat Gas</v>
          </cell>
          <cell r="AP459" t="str">
            <v>C20</v>
          </cell>
          <cell r="AQ459" t="str">
            <v>NTherm LLC</v>
          </cell>
          <cell r="AR459" t="str">
            <v>Energy Plus</v>
          </cell>
          <cell r="AS459" t="str">
            <v>C23</v>
          </cell>
          <cell r="AT459" t="str">
            <v>UGI Energy</v>
          </cell>
          <cell r="AU459" t="str">
            <v>Xoom Energy</v>
          </cell>
          <cell r="AV459" t="str">
            <v>AEP</v>
          </cell>
          <cell r="AW459" t="str">
            <v>Snyder Brothers</v>
          </cell>
          <cell r="AX459" t="str">
            <v>Quake Energy</v>
          </cell>
          <cell r="AY459" t="str">
            <v>C29</v>
          </cell>
          <cell r="AZ459" t="str">
            <v>Symmetry Energy</v>
          </cell>
          <cell r="BA459" t="str">
            <v>NextEra</v>
          </cell>
          <cell r="BB459" t="str">
            <v>United Energy</v>
          </cell>
          <cell r="BC459" t="str">
            <v>Amer Pwr&amp;Gas</v>
          </cell>
          <cell r="BD459" t="str">
            <v>Ambit Energy</v>
          </cell>
          <cell r="BE459" t="str">
            <v>Park Power</v>
          </cell>
          <cell r="BF459" t="str">
            <v>Green Choice Energy</v>
          </cell>
          <cell r="BG459" t="str">
            <v>Frontier Utilities</v>
          </cell>
          <cell r="BH459" t="str">
            <v>Vista Energy</v>
          </cell>
          <cell r="BI459" t="str">
            <v>Statewise Energy</v>
          </cell>
          <cell r="BJ459" t="str">
            <v>Utility Gas&amp;Power</v>
          </cell>
          <cell r="BK459" t="str">
            <v>C41</v>
          </cell>
          <cell r="BL459" t="str">
            <v>New Wave</v>
          </cell>
          <cell r="BM459" t="str">
            <v>Archer Energy</v>
          </cell>
          <cell r="BN459" t="str">
            <v>Reliant Energy</v>
          </cell>
          <cell r="BO459" t="str">
            <v>Hudson Energy</v>
          </cell>
          <cell r="BP459" t="str">
            <v>MPower Energy</v>
          </cell>
          <cell r="BQ459" t="str">
            <v>Median Energy C</v>
          </cell>
          <cell r="BR459" t="str">
            <v>Realgy Energy Ser</v>
          </cell>
          <cell r="BS459" t="str">
            <v>Eligo Energy</v>
          </cell>
          <cell r="BT459" t="str">
            <v>Tomorrow Energy</v>
          </cell>
          <cell r="BU459" t="str">
            <v>Gas South, LLC</v>
          </cell>
          <cell r="BV459" t="str">
            <v>IDT Energy Inc</v>
          </cell>
          <cell r="BW459" t="str">
            <v>Nordic Energy Service</v>
          </cell>
          <cell r="BX459" t="str">
            <v>NRG Business Marketing, LLC</v>
          </cell>
          <cell r="BY459" t="str">
            <v>C55</v>
          </cell>
          <cell r="BZ459" t="str">
            <v>Atlantic Energy</v>
          </cell>
          <cell r="CA459" t="str">
            <v>South Bay Energy</v>
          </cell>
          <cell r="CB459" t="str">
            <v>Mercury Energy</v>
          </cell>
          <cell r="CC459" t="str">
            <v>Major Energy Service</v>
          </cell>
          <cell r="CD459" t="str">
            <v>C60</v>
          </cell>
          <cell r="CE459" t="str">
            <v>Kiwi Energy</v>
          </cell>
          <cell r="CF459" t="str">
            <v>Inspire Energy</v>
          </cell>
          <cell r="CG459" t="str">
            <v>Discount Power</v>
          </cell>
        </row>
        <row r="460">
          <cell r="V460" t="str">
            <v>Abbreviation</v>
          </cell>
          <cell r="W460" t="str">
            <v>NT</v>
          </cell>
          <cell r="X460" t="str">
            <v>AC</v>
          </cell>
          <cell r="Y460" t="str">
            <v>SF</v>
          </cell>
          <cell r="Z460" t="str">
            <v>CE</v>
          </cell>
          <cell r="AA460" t="str">
            <v>SH</v>
          </cell>
          <cell r="AB460">
            <v>6</v>
          </cell>
          <cell r="AC460" t="str">
            <v>PY</v>
          </cell>
          <cell r="AD460" t="str">
            <v>FO</v>
          </cell>
          <cell r="AE460" t="str">
            <v>SN</v>
          </cell>
          <cell r="AF460" t="str">
            <v>IG</v>
          </cell>
          <cell r="AG460" t="str">
            <v>VU</v>
          </cell>
          <cell r="AH460" t="str">
            <v>HA</v>
          </cell>
          <cell r="AI460" t="str">
            <v>CG</v>
          </cell>
          <cell r="AJ460" t="str">
            <v>TT</v>
          </cell>
          <cell r="AK460" t="str">
            <v>ST</v>
          </cell>
          <cell r="AL460" t="str">
            <v>US</v>
          </cell>
          <cell r="AM460" t="str">
            <v>EH</v>
          </cell>
          <cell r="AN460">
            <v>18</v>
          </cell>
          <cell r="AO460" t="str">
            <v>ON</v>
          </cell>
          <cell r="AP460">
            <v>20</v>
          </cell>
          <cell r="AQ460" t="str">
            <v>TH</v>
          </cell>
          <cell r="AR460" t="str">
            <v>EY</v>
          </cell>
          <cell r="AS460">
            <v>23</v>
          </cell>
          <cell r="AT460" t="str">
            <v>UG</v>
          </cell>
          <cell r="AU460" t="str">
            <v>XO</v>
          </cell>
          <cell r="AV460" t="str">
            <v>EL</v>
          </cell>
          <cell r="AW460" t="str">
            <v>SB</v>
          </cell>
          <cell r="AX460" t="str">
            <v>QU</v>
          </cell>
          <cell r="AY460">
            <v>29</v>
          </cell>
          <cell r="AZ460" t="str">
            <v>CP</v>
          </cell>
          <cell r="BA460" t="str">
            <v>NX</v>
          </cell>
          <cell r="BB460" t="str">
            <v>UD</v>
          </cell>
          <cell r="BC460" t="str">
            <v>AP</v>
          </cell>
          <cell r="BD460" t="str">
            <v>AB</v>
          </cell>
          <cell r="BE460" t="str">
            <v>PW</v>
          </cell>
          <cell r="BF460" t="str">
            <v>RP</v>
          </cell>
          <cell r="BG460" t="str">
            <v>FR</v>
          </cell>
          <cell r="BH460" t="str">
            <v>VS</v>
          </cell>
          <cell r="BI460" t="str">
            <v>SW</v>
          </cell>
          <cell r="BJ460" t="str">
            <v>UP</v>
          </cell>
          <cell r="BK460">
            <v>41</v>
          </cell>
          <cell r="BL460" t="str">
            <v>NW</v>
          </cell>
          <cell r="BM460" t="str">
            <v>AR</v>
          </cell>
          <cell r="BN460" t="str">
            <v>RL</v>
          </cell>
          <cell r="BO460" t="str">
            <v>HU</v>
          </cell>
          <cell r="BP460" t="str">
            <v>MP</v>
          </cell>
          <cell r="BQ460" t="str">
            <v>MD</v>
          </cell>
          <cell r="BR460" t="str">
            <v>RS</v>
          </cell>
          <cell r="BS460" t="str">
            <v>EO</v>
          </cell>
          <cell r="BT460" t="str">
            <v>TE</v>
          </cell>
          <cell r="BU460" t="str">
            <v>IF</v>
          </cell>
          <cell r="BV460" t="str">
            <v xml:space="preserve">ID </v>
          </cell>
          <cell r="BW460" t="str">
            <v>ND</v>
          </cell>
          <cell r="BX460" t="str">
            <v>DB</v>
          </cell>
          <cell r="BY460">
            <v>55</v>
          </cell>
          <cell r="BZ460" t="str">
            <v>AT</v>
          </cell>
          <cell r="CA460" t="str">
            <v>SU</v>
          </cell>
          <cell r="CB460" t="str">
            <v>MY</v>
          </cell>
          <cell r="CC460" t="str">
            <v>ME</v>
          </cell>
          <cell r="CD460">
            <v>60</v>
          </cell>
          <cell r="CE460" t="str">
            <v>RR</v>
          </cell>
          <cell r="CF460" t="str">
            <v>AX</v>
          </cell>
          <cell r="CG460" t="str">
            <v>DP</v>
          </cell>
        </row>
        <row r="461">
          <cell r="V461" t="str">
            <v>Type</v>
          </cell>
          <cell r="W461" t="str">
            <v>CHOICE</v>
          </cell>
          <cell r="X461" t="str">
            <v>CHOICE</v>
          </cell>
          <cell r="Y461" t="str">
            <v>CHOICE</v>
          </cell>
          <cell r="Z461" t="str">
            <v>CHOICE/SCO-4</v>
          </cell>
          <cell r="AA461" t="str">
            <v>CHOICE</v>
          </cell>
          <cell r="AB461" t="str">
            <v>CHOICE</v>
          </cell>
          <cell r="AC461" t="str">
            <v>CHOICE</v>
          </cell>
          <cell r="AD461" t="str">
            <v>CHOICE</v>
          </cell>
          <cell r="AE461" t="str">
            <v>CHOICE</v>
          </cell>
          <cell r="AF461" t="str">
            <v>CHOICE/SCO-2</v>
          </cell>
          <cell r="AG461" t="str">
            <v>CHOICE</v>
          </cell>
          <cell r="AH461" t="str">
            <v>CHOICE</v>
          </cell>
          <cell r="AI461" t="str">
            <v>CHOICE/SCO-2</v>
          </cell>
          <cell r="AJ461" t="str">
            <v>CHOICE</v>
          </cell>
          <cell r="AK461" t="str">
            <v>CHOICE</v>
          </cell>
          <cell r="AL461" t="str">
            <v>CHOICE</v>
          </cell>
          <cell r="AM461" t="str">
            <v>CHOICE</v>
          </cell>
          <cell r="AN461" t="str">
            <v>CHOICE</v>
          </cell>
          <cell r="AO461" t="str">
            <v>CHOICE</v>
          </cell>
          <cell r="AP461" t="str">
            <v>CHOICE</v>
          </cell>
          <cell r="AQ461" t="str">
            <v>CHOICE</v>
          </cell>
          <cell r="AR461" t="str">
            <v>CHOICE</v>
          </cell>
          <cell r="AS461" t="str">
            <v>CHOICE</v>
          </cell>
          <cell r="AT461" t="str">
            <v>CHOICE</v>
          </cell>
          <cell r="AU461" t="str">
            <v>CHOICE</v>
          </cell>
          <cell r="AV461" t="str">
            <v>CHOICE/SCO-4</v>
          </cell>
          <cell r="AW461" t="str">
            <v>CHOICE/SCO-2</v>
          </cell>
          <cell r="AX461" t="str">
            <v>CHOICE</v>
          </cell>
          <cell r="AY461" t="str">
            <v>CHOICE</v>
          </cell>
          <cell r="AZ461" t="str">
            <v>CHOICE</v>
          </cell>
          <cell r="BA461" t="str">
            <v>CHOICE</v>
          </cell>
          <cell r="BB461" t="str">
            <v>CHOICE/SCO-2</v>
          </cell>
          <cell r="BC461" t="str">
            <v>CHOICE</v>
          </cell>
          <cell r="BD461" t="str">
            <v>CHOICE</v>
          </cell>
          <cell r="BE461" t="str">
            <v>CHOICE</v>
          </cell>
          <cell r="BF461" t="str">
            <v>CHOICE</v>
          </cell>
          <cell r="BG461" t="str">
            <v>CHOICE</v>
          </cell>
          <cell r="BH461" t="str">
            <v>CHOICE</v>
          </cell>
          <cell r="BI461" t="str">
            <v>CHOICE</v>
          </cell>
          <cell r="BJ461" t="str">
            <v>CHOICE</v>
          </cell>
          <cell r="BK461" t="str">
            <v>CHOICE</v>
          </cell>
          <cell r="BL461" t="str">
            <v>CHOICE</v>
          </cell>
          <cell r="BM461" t="str">
            <v>CHOICE</v>
          </cell>
          <cell r="BN461" t="str">
            <v>CHOICE</v>
          </cell>
          <cell r="BO461" t="str">
            <v>CHOICE</v>
          </cell>
          <cell r="BP461" t="str">
            <v>CHOICE</v>
          </cell>
          <cell r="BQ461" t="str">
            <v>CHOICE</v>
          </cell>
          <cell r="BR461" t="str">
            <v>CHOICE</v>
          </cell>
          <cell r="BS461" t="str">
            <v>CHOICE</v>
          </cell>
          <cell r="BT461" t="str">
            <v>CHOICE</v>
          </cell>
          <cell r="BU461" t="str">
            <v>CHOICE</v>
          </cell>
          <cell r="BV461" t="str">
            <v>CHOICE</v>
          </cell>
          <cell r="BW461" t="str">
            <v>CHOICE</v>
          </cell>
          <cell r="BX461" t="str">
            <v>CHOICE</v>
          </cell>
          <cell r="BY461" t="str">
            <v>CHOICE</v>
          </cell>
          <cell r="BZ461" t="str">
            <v>CHOICE</v>
          </cell>
          <cell r="CA461" t="str">
            <v>CHOICE</v>
          </cell>
          <cell r="CB461" t="str">
            <v>CHOICE</v>
          </cell>
          <cell r="CC461" t="str">
            <v>CHOICE</v>
          </cell>
          <cell r="CD461" t="str">
            <v>CHOICE</v>
          </cell>
          <cell r="CE461" t="str">
            <v>CHOICE</v>
          </cell>
          <cell r="CF461" t="str">
            <v>CHOICE</v>
          </cell>
          <cell r="CG461" t="str">
            <v>CHOICE</v>
          </cell>
        </row>
        <row r="462">
          <cell r="V462" t="str">
            <v>RATE</v>
          </cell>
          <cell r="W462">
            <v>10.168999999999999</v>
          </cell>
          <cell r="X462">
            <v>10.168999999999999</v>
          </cell>
          <cell r="Y462">
            <v>10.168999999999999</v>
          </cell>
          <cell r="Z462">
            <v>10.168999999999999</v>
          </cell>
          <cell r="AA462">
            <v>10.168999999999999</v>
          </cell>
          <cell r="AB462">
            <v>10.168999999999999</v>
          </cell>
          <cell r="AC462">
            <v>10.168999999999999</v>
          </cell>
          <cell r="AD462">
            <v>10.168999999999999</v>
          </cell>
          <cell r="AE462">
            <v>10.168999999999999</v>
          </cell>
          <cell r="AF462">
            <v>10.168999999999999</v>
          </cell>
          <cell r="AG462">
            <v>10.168999999999999</v>
          </cell>
          <cell r="AH462">
            <v>10.168999999999999</v>
          </cell>
          <cell r="AI462">
            <v>10.168999999999999</v>
          </cell>
          <cell r="AJ462">
            <v>10.168999999999999</v>
          </cell>
          <cell r="AK462">
            <v>10.168999999999999</v>
          </cell>
          <cell r="AL462">
            <v>10.168999999999999</v>
          </cell>
          <cell r="AM462">
            <v>10.168999999999999</v>
          </cell>
          <cell r="AN462">
            <v>10.168999999999999</v>
          </cell>
          <cell r="AO462">
            <v>10.168999999999999</v>
          </cell>
          <cell r="AP462">
            <v>10.168999999999999</v>
          </cell>
          <cell r="AQ462">
            <v>10.168999999999999</v>
          </cell>
          <cell r="AR462">
            <v>10.168999999999999</v>
          </cell>
          <cell r="AS462">
            <v>10.168999999999999</v>
          </cell>
          <cell r="AT462">
            <v>10.168999999999999</v>
          </cell>
          <cell r="AU462">
            <v>10.168999999999999</v>
          </cell>
          <cell r="AV462">
            <v>10.168999999999999</v>
          </cell>
          <cell r="AW462">
            <v>10.168999999999999</v>
          </cell>
          <cell r="AX462">
            <v>10.168999999999999</v>
          </cell>
          <cell r="AY462">
            <v>10.168999999999999</v>
          </cell>
          <cell r="AZ462">
            <v>10.168999999999999</v>
          </cell>
          <cell r="BA462">
            <v>10.168999999999999</v>
          </cell>
          <cell r="BB462">
            <v>10.168999999999999</v>
          </cell>
          <cell r="BC462">
            <v>10.168999999999999</v>
          </cell>
          <cell r="BD462">
            <v>10.168999999999999</v>
          </cell>
          <cell r="BE462">
            <v>10.168999999999999</v>
          </cell>
          <cell r="BF462">
            <v>10.168999999999999</v>
          </cell>
          <cell r="BG462">
            <v>10.168999999999999</v>
          </cell>
          <cell r="BH462">
            <v>10.168999999999999</v>
          </cell>
          <cell r="BI462">
            <v>10.168999999999999</v>
          </cell>
          <cell r="BJ462">
            <v>10.168999999999999</v>
          </cell>
          <cell r="BK462">
            <v>10.168999999999999</v>
          </cell>
          <cell r="BL462">
            <v>10.168999999999999</v>
          </cell>
          <cell r="BM462">
            <v>10.168999999999999</v>
          </cell>
          <cell r="BN462">
            <v>10.168999999999999</v>
          </cell>
          <cell r="BO462">
            <v>10.168999999999999</v>
          </cell>
          <cell r="BP462">
            <v>10.168999999999999</v>
          </cell>
          <cell r="BQ462">
            <v>10.168999999999999</v>
          </cell>
          <cell r="BR462">
            <v>10.168999999999999</v>
          </cell>
          <cell r="BS462">
            <v>10.168999999999999</v>
          </cell>
          <cell r="BT462">
            <v>10.168999999999999</v>
          </cell>
          <cell r="BU462">
            <v>10.168999999999999</v>
          </cell>
          <cell r="BV462">
            <v>10.168999999999999</v>
          </cell>
          <cell r="BW462">
            <v>10.168999999999999</v>
          </cell>
          <cell r="BX462">
            <v>10.168999999999999</v>
          </cell>
          <cell r="BY462">
            <v>10.168999999999999</v>
          </cell>
          <cell r="BZ462">
            <v>10.168999999999999</v>
          </cell>
          <cell r="CA462">
            <v>10.168999999999999</v>
          </cell>
          <cell r="CB462">
            <v>10.168999999999999</v>
          </cell>
          <cell r="CC462">
            <v>10.168999999999999</v>
          </cell>
          <cell r="CD462">
            <v>10.168999999999999</v>
          </cell>
          <cell r="CE462">
            <v>10.168999999999999</v>
          </cell>
          <cell r="CF462">
            <v>10.168999999999999</v>
          </cell>
          <cell r="CG462">
            <v>10.168999999999999</v>
          </cell>
        </row>
        <row r="463">
          <cell r="V463" t="str">
            <v>20 PORTSMOUTH</v>
          </cell>
          <cell r="W463">
            <v>110</v>
          </cell>
          <cell r="X463">
            <v>3586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</row>
        <row r="464">
          <cell r="V464" t="str">
            <v>TOTAL</v>
          </cell>
          <cell r="W464">
            <v>110</v>
          </cell>
          <cell r="X464">
            <v>3586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</row>
        <row r="465">
          <cell r="V465" t="str">
            <v>OFFER NUMBER</v>
          </cell>
          <cell r="W465">
            <v>26027481</v>
          </cell>
          <cell r="X465">
            <v>26027482</v>
          </cell>
          <cell r="Y465">
            <v>26027483</v>
          </cell>
          <cell r="Z465">
            <v>26027484</v>
          </cell>
          <cell r="AA465">
            <v>26027485</v>
          </cell>
          <cell r="AB465" t="str">
            <v>NA</v>
          </cell>
          <cell r="AC465">
            <v>26027486</v>
          </cell>
          <cell r="AD465">
            <v>26027487</v>
          </cell>
          <cell r="AE465" t="str">
            <v>NA</v>
          </cell>
          <cell r="AF465">
            <v>26027488</v>
          </cell>
          <cell r="AG465">
            <v>26027489</v>
          </cell>
          <cell r="AH465">
            <v>26027464</v>
          </cell>
          <cell r="AI465">
            <v>26027466</v>
          </cell>
          <cell r="AJ465">
            <v>26027468</v>
          </cell>
          <cell r="AK465">
            <v>26027470</v>
          </cell>
          <cell r="AL465">
            <v>26027472</v>
          </cell>
          <cell r="AM465">
            <v>26027474</v>
          </cell>
          <cell r="AN465" t="str">
            <v>NA</v>
          </cell>
          <cell r="AO465">
            <v>26027476</v>
          </cell>
          <cell r="AP465" t="str">
            <v>NA</v>
          </cell>
          <cell r="AQ465">
            <v>26027479</v>
          </cell>
          <cell r="AR465" t="str">
            <v>NA</v>
          </cell>
          <cell r="AS465">
            <v>0</v>
          </cell>
          <cell r="AT465" t="str">
            <v>NA</v>
          </cell>
          <cell r="AU465">
            <v>26027480</v>
          </cell>
          <cell r="AV465">
            <v>26027492</v>
          </cell>
          <cell r="AW465">
            <v>26027494</v>
          </cell>
          <cell r="AX465">
            <v>26027455</v>
          </cell>
          <cell r="AY465" t="str">
            <v>NA</v>
          </cell>
          <cell r="AZ465">
            <v>26027457</v>
          </cell>
          <cell r="BA465" t="str">
            <v>NA</v>
          </cell>
          <cell r="BB465">
            <v>26027458</v>
          </cell>
          <cell r="BC465">
            <v>26027459</v>
          </cell>
          <cell r="BD465">
            <v>26027460</v>
          </cell>
          <cell r="BE465" t="str">
            <v>NA</v>
          </cell>
          <cell r="BF465" t="str">
            <v>NA</v>
          </cell>
          <cell r="BG465">
            <v>26027461</v>
          </cell>
          <cell r="BH465">
            <v>26027462</v>
          </cell>
          <cell r="BI465" t="str">
            <v>NA</v>
          </cell>
          <cell r="BJ465">
            <v>26027463</v>
          </cell>
          <cell r="BK465">
            <v>0</v>
          </cell>
          <cell r="BL465" t="str">
            <v>NA</v>
          </cell>
          <cell r="BM465">
            <v>26027465</v>
          </cell>
          <cell r="BN465">
            <v>26027467</v>
          </cell>
          <cell r="BO465">
            <v>26027469</v>
          </cell>
          <cell r="BP465" t="str">
            <v>NA</v>
          </cell>
          <cell r="BQ465">
            <v>26027471</v>
          </cell>
          <cell r="BR465">
            <v>26027473</v>
          </cell>
          <cell r="BS465">
            <v>26027475</v>
          </cell>
          <cell r="BT465">
            <v>26027477</v>
          </cell>
          <cell r="BU465">
            <v>26027478</v>
          </cell>
          <cell r="BV465">
            <v>26027490</v>
          </cell>
          <cell r="BW465">
            <v>26027491</v>
          </cell>
          <cell r="BX465">
            <v>26027493</v>
          </cell>
          <cell r="BY465" t="str">
            <v>NA</v>
          </cell>
          <cell r="BZ465" t="str">
            <v>NA</v>
          </cell>
          <cell r="CA465" t="str">
            <v>NA</v>
          </cell>
          <cell r="CB465">
            <v>26027495</v>
          </cell>
          <cell r="CC465">
            <v>26027456</v>
          </cell>
          <cell r="CD465" t="str">
            <v>NA</v>
          </cell>
          <cell r="CE465" t="str">
            <v>NA</v>
          </cell>
          <cell r="CF465" t="str">
            <v>NA</v>
          </cell>
          <cell r="CG465" t="str">
            <v>NA</v>
          </cell>
        </row>
        <row r="498">
          <cell r="V498" t="str">
            <v>Name</v>
          </cell>
          <cell r="W498" t="str">
            <v>National Gas&amp;Elec</v>
          </cell>
          <cell r="X498" t="str">
            <v>Just Energy</v>
          </cell>
          <cell r="Y498" t="str">
            <v>SFE Energy</v>
          </cell>
          <cell r="Z498" t="str">
            <v>Direct Energy Service</v>
          </cell>
          <cell r="AA498" t="str">
            <v>Shipley Energy</v>
          </cell>
          <cell r="AB498" t="str">
            <v>C6</v>
          </cell>
          <cell r="AC498" t="str">
            <v>Engie Power &amp; Gas</v>
          </cell>
          <cell r="AD498" t="str">
            <v>My Choice Energy</v>
          </cell>
          <cell r="AE498" t="str">
            <v>Santanna</v>
          </cell>
          <cell r="AF498" t="str">
            <v>IGS</v>
          </cell>
          <cell r="AG498" t="str">
            <v>Verde Energy</v>
          </cell>
          <cell r="AH498" t="str">
            <v>Alpha G &amp; E</v>
          </cell>
          <cell r="AI498" t="str">
            <v>Constellation Energy</v>
          </cell>
          <cell r="AJ498" t="str">
            <v>Titan Gas</v>
          </cell>
          <cell r="AK498" t="str">
            <v>Stand</v>
          </cell>
          <cell r="AL498" t="str">
            <v>US Gas</v>
          </cell>
          <cell r="AM498" t="str">
            <v>Energy Harbor</v>
          </cell>
          <cell r="AN498" t="str">
            <v>C18</v>
          </cell>
          <cell r="AO498" t="str">
            <v>Ohio Nat Gas</v>
          </cell>
          <cell r="AP498" t="str">
            <v>C20</v>
          </cell>
          <cell r="AQ498" t="str">
            <v>NTherm LLC</v>
          </cell>
          <cell r="AR498" t="str">
            <v>Energy Plus</v>
          </cell>
          <cell r="AS498" t="str">
            <v>C23</v>
          </cell>
          <cell r="AT498" t="str">
            <v>UGI Energy</v>
          </cell>
          <cell r="AU498" t="str">
            <v>Xoom Energy</v>
          </cell>
          <cell r="AV498" t="str">
            <v>AEP</v>
          </cell>
          <cell r="AW498" t="str">
            <v>Snyder Brothers</v>
          </cell>
          <cell r="AX498" t="str">
            <v>Quake Energy</v>
          </cell>
          <cell r="AY498" t="str">
            <v>C29</v>
          </cell>
          <cell r="AZ498" t="str">
            <v>Symmetry Energy</v>
          </cell>
          <cell r="BA498" t="str">
            <v>NextEra</v>
          </cell>
          <cell r="BB498" t="str">
            <v>United Energy</v>
          </cell>
          <cell r="BC498" t="str">
            <v>Amer Pwr&amp;Gas</v>
          </cell>
          <cell r="BD498" t="str">
            <v>Ambit Energy</v>
          </cell>
          <cell r="BE498" t="str">
            <v>Park Power</v>
          </cell>
          <cell r="BF498" t="str">
            <v>Green Choice Energy</v>
          </cell>
          <cell r="BG498" t="str">
            <v>Frontier Utilities</v>
          </cell>
          <cell r="BH498" t="str">
            <v>Vista Energy</v>
          </cell>
          <cell r="BI498" t="str">
            <v>Statewise Energy</v>
          </cell>
          <cell r="BJ498" t="str">
            <v>Utility Gas&amp;Power</v>
          </cell>
          <cell r="BK498" t="str">
            <v>C41</v>
          </cell>
          <cell r="BL498" t="str">
            <v>New Wave</v>
          </cell>
          <cell r="BM498" t="str">
            <v>Archer Energy</v>
          </cell>
          <cell r="BN498" t="str">
            <v>Reliant Energy</v>
          </cell>
          <cell r="BO498" t="str">
            <v>Hudson Energy</v>
          </cell>
          <cell r="BP498" t="str">
            <v>MPower Energy</v>
          </cell>
          <cell r="BQ498" t="str">
            <v>Median Energy C</v>
          </cell>
          <cell r="BR498" t="str">
            <v>Realgy Energy Ser</v>
          </cell>
          <cell r="BS498" t="str">
            <v>Eligo Energy</v>
          </cell>
          <cell r="BT498" t="str">
            <v>Tomorrow Energy</v>
          </cell>
          <cell r="BU498" t="str">
            <v>Gas South, LLC</v>
          </cell>
          <cell r="BV498" t="str">
            <v>IDT Energy Inc</v>
          </cell>
          <cell r="BW498" t="str">
            <v>Nordic Energy Service</v>
          </cell>
          <cell r="BX498" t="str">
            <v>NRG Business Marketing, LLC</v>
          </cell>
          <cell r="BY498" t="str">
            <v>C55</v>
          </cell>
          <cell r="BZ498" t="str">
            <v>Atlantic Energy</v>
          </cell>
          <cell r="CA498" t="str">
            <v>South Bay Energy</v>
          </cell>
          <cell r="CB498" t="str">
            <v>Mercury Energy</v>
          </cell>
          <cell r="CC498" t="str">
            <v>Major Energy Service</v>
          </cell>
          <cell r="CD498" t="str">
            <v>C60</v>
          </cell>
          <cell r="CE498" t="str">
            <v>Kiwi Energy</v>
          </cell>
          <cell r="CF498" t="str">
            <v>Inspire Energy</v>
          </cell>
          <cell r="CG498" t="str">
            <v>Discount Power</v>
          </cell>
        </row>
        <row r="499">
          <cell r="V499" t="str">
            <v>Abbreviation</v>
          </cell>
          <cell r="W499" t="str">
            <v>NT</v>
          </cell>
          <cell r="X499" t="str">
            <v>AC</v>
          </cell>
          <cell r="Y499" t="str">
            <v>SF</v>
          </cell>
          <cell r="Z499" t="str">
            <v>CE</v>
          </cell>
          <cell r="AA499" t="str">
            <v>SH</v>
          </cell>
          <cell r="AB499">
            <v>6</v>
          </cell>
          <cell r="AC499" t="str">
            <v>PY</v>
          </cell>
          <cell r="AD499" t="str">
            <v>FO</v>
          </cell>
          <cell r="AE499" t="str">
            <v>SN</v>
          </cell>
          <cell r="AF499" t="str">
            <v>IG</v>
          </cell>
          <cell r="AG499" t="str">
            <v>VU</v>
          </cell>
          <cell r="AH499" t="str">
            <v>HA</v>
          </cell>
          <cell r="AI499" t="str">
            <v>CG</v>
          </cell>
          <cell r="AJ499" t="str">
            <v>TT</v>
          </cell>
          <cell r="AK499" t="str">
            <v>ST</v>
          </cell>
          <cell r="AL499" t="str">
            <v>US</v>
          </cell>
          <cell r="AM499" t="str">
            <v>EH</v>
          </cell>
          <cell r="AN499">
            <v>18</v>
          </cell>
          <cell r="AO499" t="str">
            <v>ON</v>
          </cell>
          <cell r="AP499">
            <v>20</v>
          </cell>
          <cell r="AQ499" t="str">
            <v>TH</v>
          </cell>
          <cell r="AR499" t="str">
            <v>EY</v>
          </cell>
          <cell r="AS499">
            <v>23</v>
          </cell>
          <cell r="AT499" t="str">
            <v>UG</v>
          </cell>
          <cell r="AU499" t="str">
            <v>XO</v>
          </cell>
          <cell r="AV499" t="str">
            <v>EL</v>
          </cell>
          <cell r="AW499" t="str">
            <v>SB</v>
          </cell>
          <cell r="AX499" t="str">
            <v>QU</v>
          </cell>
          <cell r="AY499">
            <v>29</v>
          </cell>
          <cell r="AZ499" t="str">
            <v>CP</v>
          </cell>
          <cell r="BA499" t="str">
            <v>NX</v>
          </cell>
          <cell r="BB499" t="str">
            <v>UD</v>
          </cell>
          <cell r="BC499" t="str">
            <v>AP</v>
          </cell>
          <cell r="BD499" t="str">
            <v>AB</v>
          </cell>
          <cell r="BE499" t="str">
            <v>PW</v>
          </cell>
          <cell r="BF499" t="str">
            <v>RP</v>
          </cell>
          <cell r="BG499" t="str">
            <v>FR</v>
          </cell>
          <cell r="BH499" t="str">
            <v>VS</v>
          </cell>
          <cell r="BI499" t="str">
            <v>SW</v>
          </cell>
          <cell r="BJ499" t="str">
            <v>UP</v>
          </cell>
          <cell r="BK499">
            <v>41</v>
          </cell>
          <cell r="BL499" t="str">
            <v>NW</v>
          </cell>
          <cell r="BM499" t="str">
            <v>AR</v>
          </cell>
          <cell r="BN499" t="str">
            <v>RL</v>
          </cell>
          <cell r="BO499" t="str">
            <v>HU</v>
          </cell>
          <cell r="BP499" t="str">
            <v>MP</v>
          </cell>
          <cell r="BQ499" t="str">
            <v>MD</v>
          </cell>
          <cell r="BR499" t="str">
            <v>RS</v>
          </cell>
          <cell r="BS499" t="str">
            <v>EO</v>
          </cell>
          <cell r="BT499" t="str">
            <v>TE</v>
          </cell>
          <cell r="BU499" t="str">
            <v>IF</v>
          </cell>
          <cell r="BV499" t="str">
            <v xml:space="preserve">ID </v>
          </cell>
          <cell r="BW499" t="str">
            <v>ND</v>
          </cell>
          <cell r="BX499" t="str">
            <v>DB</v>
          </cell>
          <cell r="BY499">
            <v>55</v>
          </cell>
          <cell r="BZ499" t="str">
            <v>AT</v>
          </cell>
          <cell r="CA499" t="str">
            <v>SU</v>
          </cell>
          <cell r="CB499" t="str">
            <v>MY</v>
          </cell>
          <cell r="CC499" t="str">
            <v>ME</v>
          </cell>
          <cell r="CD499">
            <v>60</v>
          </cell>
          <cell r="CE499" t="str">
            <v>RR</v>
          </cell>
          <cell r="CF499" t="str">
            <v>AX</v>
          </cell>
          <cell r="CG499" t="str">
            <v>DP</v>
          </cell>
        </row>
        <row r="500">
          <cell r="V500" t="str">
            <v>Type</v>
          </cell>
          <cell r="W500" t="str">
            <v>CHOICE</v>
          </cell>
          <cell r="X500" t="str">
            <v>CHOICE</v>
          </cell>
          <cell r="Y500" t="str">
            <v>CHOICE</v>
          </cell>
          <cell r="Z500" t="str">
            <v>CHOICE/SCO-4</v>
          </cell>
          <cell r="AA500" t="str">
            <v>CHOICE</v>
          </cell>
          <cell r="AB500" t="str">
            <v>CHOICE</v>
          </cell>
          <cell r="AC500" t="str">
            <v>CHOICE</v>
          </cell>
          <cell r="AD500" t="str">
            <v>CHOICE</v>
          </cell>
          <cell r="AE500" t="str">
            <v>CHOICE</v>
          </cell>
          <cell r="AF500" t="str">
            <v>CHOICE/SCO-2</v>
          </cell>
          <cell r="AG500" t="str">
            <v>CHOICE</v>
          </cell>
          <cell r="AH500" t="str">
            <v>CHOICE</v>
          </cell>
          <cell r="AI500" t="str">
            <v>CHOICE/SCO-2</v>
          </cell>
          <cell r="AJ500" t="str">
            <v>CHOICE</v>
          </cell>
          <cell r="AK500" t="str">
            <v>CHOICE</v>
          </cell>
          <cell r="AL500" t="str">
            <v>CHOICE</v>
          </cell>
          <cell r="AM500" t="str">
            <v>CHOICE</v>
          </cell>
          <cell r="AN500" t="str">
            <v>CHOICE</v>
          </cell>
          <cell r="AO500" t="str">
            <v>CHOICE</v>
          </cell>
          <cell r="AP500" t="str">
            <v>CHOICE</v>
          </cell>
          <cell r="AQ500" t="str">
            <v>CHOICE</v>
          </cell>
          <cell r="AR500" t="str">
            <v>CHOICE</v>
          </cell>
          <cell r="AS500" t="str">
            <v>CHOICE</v>
          </cell>
          <cell r="AT500" t="str">
            <v>CHOICE</v>
          </cell>
          <cell r="AU500" t="str">
            <v>CHOICE</v>
          </cell>
          <cell r="AV500" t="str">
            <v>CHOICE/SCO-4</v>
          </cell>
          <cell r="AW500" t="str">
            <v>CHOICE/SCO-2</v>
          </cell>
          <cell r="AX500" t="str">
            <v>CHOICE</v>
          </cell>
          <cell r="AY500" t="str">
            <v>CHOICE</v>
          </cell>
          <cell r="AZ500" t="str">
            <v>CHOICE</v>
          </cell>
          <cell r="BA500" t="str">
            <v>CHOICE</v>
          </cell>
          <cell r="BB500" t="str">
            <v>CHOICE/SCO-2</v>
          </cell>
          <cell r="BC500" t="str">
            <v>CHOICE</v>
          </cell>
          <cell r="BD500" t="str">
            <v>CHOICE</v>
          </cell>
          <cell r="BE500" t="str">
            <v>CHOICE</v>
          </cell>
          <cell r="BF500" t="str">
            <v>CHOICE</v>
          </cell>
          <cell r="BG500" t="str">
            <v>CHOICE</v>
          </cell>
          <cell r="BH500" t="str">
            <v>CHOICE</v>
          </cell>
          <cell r="BI500" t="str">
            <v>CHOICE</v>
          </cell>
          <cell r="BJ500" t="str">
            <v>CHOICE</v>
          </cell>
          <cell r="BK500" t="str">
            <v>CHOICE</v>
          </cell>
          <cell r="BL500" t="str">
            <v>CHOICE</v>
          </cell>
          <cell r="BM500" t="str">
            <v>CHOICE</v>
          </cell>
          <cell r="BN500" t="str">
            <v>CHOICE</v>
          </cell>
          <cell r="BO500" t="str">
            <v>CHOICE</v>
          </cell>
          <cell r="BP500" t="str">
            <v>CHOICE</v>
          </cell>
          <cell r="BQ500" t="str">
            <v>CHOICE</v>
          </cell>
          <cell r="BR500" t="str">
            <v>CHOICE</v>
          </cell>
          <cell r="BS500" t="str">
            <v>CHOICE</v>
          </cell>
          <cell r="BT500" t="str">
            <v>CHOICE</v>
          </cell>
          <cell r="BU500" t="str">
            <v>CHOICE</v>
          </cell>
          <cell r="BV500" t="str">
            <v>CHOICE</v>
          </cell>
          <cell r="BW500" t="str">
            <v>CHOICE</v>
          </cell>
          <cell r="BX500" t="str">
            <v>CHOICE</v>
          </cell>
          <cell r="BY500" t="str">
            <v>CHOICE</v>
          </cell>
          <cell r="BZ500" t="str">
            <v>CHOICE</v>
          </cell>
          <cell r="CA500" t="str">
            <v>CHOICE</v>
          </cell>
          <cell r="CB500" t="str">
            <v>CHOICE</v>
          </cell>
          <cell r="CC500" t="str">
            <v>CHOICE</v>
          </cell>
          <cell r="CD500" t="str">
            <v>CHOICE</v>
          </cell>
          <cell r="CE500" t="str">
            <v>CHOICE</v>
          </cell>
          <cell r="CF500" t="str">
            <v>CHOICE</v>
          </cell>
          <cell r="CG500" t="str">
            <v>CHOICE</v>
          </cell>
        </row>
        <row r="501">
          <cell r="V501" t="str">
            <v>RATE</v>
          </cell>
          <cell r="W501">
            <v>10.168999999999999</v>
          </cell>
          <cell r="X501">
            <v>10.168999999999999</v>
          </cell>
          <cell r="Y501">
            <v>10.168999999999999</v>
          </cell>
          <cell r="Z501">
            <v>10.168999999999999</v>
          </cell>
          <cell r="AA501">
            <v>10.168999999999999</v>
          </cell>
          <cell r="AB501">
            <v>10.168999999999999</v>
          </cell>
          <cell r="AC501">
            <v>10.168999999999999</v>
          </cell>
          <cell r="AD501">
            <v>10.168999999999999</v>
          </cell>
          <cell r="AE501">
            <v>10.168999999999999</v>
          </cell>
          <cell r="AF501">
            <v>10.168999999999999</v>
          </cell>
          <cell r="AG501">
            <v>10.168999999999999</v>
          </cell>
          <cell r="AH501">
            <v>10.168999999999999</v>
          </cell>
          <cell r="AI501">
            <v>10.168999999999999</v>
          </cell>
          <cell r="AJ501">
            <v>10.168999999999999</v>
          </cell>
          <cell r="AK501">
            <v>10.168999999999999</v>
          </cell>
          <cell r="AL501">
            <v>10.168999999999999</v>
          </cell>
          <cell r="AM501">
            <v>10.168999999999999</v>
          </cell>
          <cell r="AN501">
            <v>10.168999999999999</v>
          </cell>
          <cell r="AO501">
            <v>10.168999999999999</v>
          </cell>
          <cell r="AP501">
            <v>10.168999999999999</v>
          </cell>
          <cell r="AQ501">
            <v>10.168999999999999</v>
          </cell>
          <cell r="AR501">
            <v>10.168999999999999</v>
          </cell>
          <cell r="AS501">
            <v>10.168999999999999</v>
          </cell>
          <cell r="AT501">
            <v>10.168999999999999</v>
          </cell>
          <cell r="AU501">
            <v>10.168999999999999</v>
          </cell>
          <cell r="AV501">
            <v>10.168999999999999</v>
          </cell>
          <cell r="AW501">
            <v>10.168999999999999</v>
          </cell>
          <cell r="AX501">
            <v>10.168999999999999</v>
          </cell>
          <cell r="AY501">
            <v>10.168999999999999</v>
          </cell>
          <cell r="AZ501">
            <v>10.168999999999999</v>
          </cell>
          <cell r="BA501">
            <v>10.168999999999999</v>
          </cell>
          <cell r="BB501">
            <v>10.168999999999999</v>
          </cell>
          <cell r="BC501">
            <v>10.168999999999999</v>
          </cell>
          <cell r="BD501">
            <v>10.168999999999999</v>
          </cell>
          <cell r="BE501">
            <v>10.168999999999999</v>
          </cell>
          <cell r="BF501">
            <v>10.168999999999999</v>
          </cell>
          <cell r="BG501">
            <v>10.168999999999999</v>
          </cell>
          <cell r="BH501">
            <v>10.168999999999999</v>
          </cell>
          <cell r="BI501">
            <v>10.168999999999999</v>
          </cell>
          <cell r="BJ501">
            <v>10.168999999999999</v>
          </cell>
          <cell r="BK501">
            <v>10.168999999999999</v>
          </cell>
          <cell r="BL501">
            <v>10.168999999999999</v>
          </cell>
          <cell r="BM501">
            <v>10.168999999999999</v>
          </cell>
          <cell r="BN501">
            <v>10.168999999999999</v>
          </cell>
          <cell r="BO501">
            <v>10.168999999999999</v>
          </cell>
          <cell r="BP501">
            <v>10.168999999999999</v>
          </cell>
          <cell r="BQ501">
            <v>10.168999999999999</v>
          </cell>
          <cell r="BR501">
            <v>10.168999999999999</v>
          </cell>
          <cell r="BS501">
            <v>10.168999999999999</v>
          </cell>
          <cell r="BT501">
            <v>10.168999999999999</v>
          </cell>
          <cell r="BU501">
            <v>10.168999999999999</v>
          </cell>
          <cell r="BV501">
            <v>10.168999999999999</v>
          </cell>
          <cell r="BW501">
            <v>10.168999999999999</v>
          </cell>
          <cell r="BX501">
            <v>10.168999999999999</v>
          </cell>
          <cell r="BY501">
            <v>10.168999999999999</v>
          </cell>
          <cell r="BZ501">
            <v>10.168999999999999</v>
          </cell>
          <cell r="CA501">
            <v>10.168999999999999</v>
          </cell>
          <cell r="CB501">
            <v>10.168999999999999</v>
          </cell>
          <cell r="CC501">
            <v>10.168999999999999</v>
          </cell>
          <cell r="CD501">
            <v>10.168999999999999</v>
          </cell>
          <cell r="CE501">
            <v>10.168999999999999</v>
          </cell>
          <cell r="CF501">
            <v>10.168999999999999</v>
          </cell>
          <cell r="CG501">
            <v>10.168999999999999</v>
          </cell>
        </row>
        <row r="502">
          <cell r="V502" t="str">
            <v>23-4 ALLIANCE</v>
          </cell>
          <cell r="W502">
            <v>366</v>
          </cell>
          <cell r="X502">
            <v>11941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</row>
        <row r="503">
          <cell r="V503" t="str">
            <v>TOTAL</v>
          </cell>
          <cell r="W503">
            <v>366</v>
          </cell>
          <cell r="X503">
            <v>11941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</row>
        <row r="504">
          <cell r="V504" t="str">
            <v>OFFER NUMBER</v>
          </cell>
          <cell r="W504">
            <v>26027702</v>
          </cell>
          <cell r="X504">
            <v>26027703</v>
          </cell>
          <cell r="Y504">
            <v>26027704</v>
          </cell>
          <cell r="Z504">
            <v>26027705</v>
          </cell>
          <cell r="AA504">
            <v>26027706</v>
          </cell>
          <cell r="AB504" t="str">
            <v>NA</v>
          </cell>
          <cell r="AC504">
            <v>26027707</v>
          </cell>
          <cell r="AD504">
            <v>26027708</v>
          </cell>
          <cell r="AE504">
            <v>26027709</v>
          </cell>
          <cell r="AF504">
            <v>26027710</v>
          </cell>
          <cell r="AG504">
            <v>26027692</v>
          </cell>
          <cell r="AH504">
            <v>26027693</v>
          </cell>
          <cell r="AI504">
            <v>26027695</v>
          </cell>
          <cell r="AJ504">
            <v>26027696</v>
          </cell>
          <cell r="AK504">
            <v>26027697</v>
          </cell>
          <cell r="AL504">
            <v>26027698</v>
          </cell>
          <cell r="AM504">
            <v>26027699</v>
          </cell>
          <cell r="AN504" t="str">
            <v>NA</v>
          </cell>
          <cell r="AO504">
            <v>26027700</v>
          </cell>
          <cell r="AP504" t="str">
            <v>NA</v>
          </cell>
          <cell r="AQ504">
            <v>26027701</v>
          </cell>
          <cell r="AR504">
            <v>26027711</v>
          </cell>
          <cell r="AS504" t="str">
            <v>NA</v>
          </cell>
          <cell r="AT504">
            <v>26027712</v>
          </cell>
          <cell r="AU504">
            <v>26027713</v>
          </cell>
          <cell r="AV504">
            <v>26027714</v>
          </cell>
          <cell r="AW504">
            <v>26027715</v>
          </cell>
          <cell r="AX504">
            <v>26027716</v>
          </cell>
          <cell r="AY504" t="str">
            <v>NA</v>
          </cell>
          <cell r="AZ504">
            <v>26027717</v>
          </cell>
          <cell r="BA504">
            <v>26027718</v>
          </cell>
          <cell r="BB504">
            <v>26027719</v>
          </cell>
          <cell r="BC504">
            <v>26027720</v>
          </cell>
          <cell r="BD504">
            <v>26027721</v>
          </cell>
          <cell r="BE504">
            <v>26027722</v>
          </cell>
          <cell r="BF504" t="str">
            <v>NA</v>
          </cell>
          <cell r="BG504">
            <v>26027723</v>
          </cell>
          <cell r="BH504">
            <v>26027724</v>
          </cell>
          <cell r="BI504">
            <v>26027725</v>
          </cell>
          <cell r="BJ504">
            <v>26027726</v>
          </cell>
          <cell r="BK504" t="str">
            <v>NA</v>
          </cell>
          <cell r="BL504">
            <v>26027727</v>
          </cell>
          <cell r="BM504">
            <v>26027728</v>
          </cell>
          <cell r="BN504">
            <v>26027729</v>
          </cell>
          <cell r="BO504">
            <v>26027730</v>
          </cell>
          <cell r="BP504">
            <v>26027731</v>
          </cell>
          <cell r="BQ504">
            <v>26027732</v>
          </cell>
          <cell r="BR504">
            <v>26027733</v>
          </cell>
          <cell r="BS504">
            <v>26027682</v>
          </cell>
          <cell r="BT504">
            <v>26027683</v>
          </cell>
          <cell r="BU504">
            <v>26027684</v>
          </cell>
          <cell r="BV504">
            <v>26027685</v>
          </cell>
          <cell r="BW504">
            <v>26027686</v>
          </cell>
          <cell r="BX504">
            <v>26027687</v>
          </cell>
          <cell r="BY504" t="str">
            <v>NA</v>
          </cell>
          <cell r="BZ504">
            <v>26027688</v>
          </cell>
          <cell r="CA504" t="str">
            <v>NA</v>
          </cell>
          <cell r="CB504">
            <v>26027689</v>
          </cell>
          <cell r="CC504">
            <v>26027690</v>
          </cell>
          <cell r="CD504" t="str">
            <v>NA</v>
          </cell>
          <cell r="CE504" t="str">
            <v>NA</v>
          </cell>
          <cell r="CF504">
            <v>26027691</v>
          </cell>
          <cell r="CG504">
            <v>26027694</v>
          </cell>
        </row>
        <row r="537">
          <cell r="V537" t="str">
            <v>Name</v>
          </cell>
          <cell r="W537" t="str">
            <v>National Gas&amp;Elec</v>
          </cell>
          <cell r="X537" t="str">
            <v>Just Energy</v>
          </cell>
          <cell r="Y537" t="str">
            <v>SFE Energy</v>
          </cell>
          <cell r="Z537" t="str">
            <v>Direct Energy Service</v>
          </cell>
          <cell r="AA537" t="str">
            <v>Shipley Energy</v>
          </cell>
          <cell r="AB537" t="str">
            <v>C6</v>
          </cell>
          <cell r="AC537" t="str">
            <v>Engie Power &amp; Gas</v>
          </cell>
          <cell r="AD537" t="str">
            <v>My Choice Energy</v>
          </cell>
          <cell r="AE537" t="str">
            <v>Santanna</v>
          </cell>
          <cell r="AF537" t="str">
            <v>IGS</v>
          </cell>
          <cell r="AG537" t="str">
            <v>Verde Energy</v>
          </cell>
          <cell r="AH537" t="str">
            <v>Alpha G &amp; E</v>
          </cell>
          <cell r="AI537" t="str">
            <v>Constellation Energy</v>
          </cell>
          <cell r="AJ537" t="str">
            <v>Titan Gas</v>
          </cell>
          <cell r="AK537" t="str">
            <v>Stand</v>
          </cell>
          <cell r="AL537" t="str">
            <v>US Gas</v>
          </cell>
          <cell r="AM537" t="str">
            <v>Energy Harbor</v>
          </cell>
          <cell r="AN537" t="str">
            <v>C18</v>
          </cell>
          <cell r="AO537" t="str">
            <v>Ohio Nat Gas</v>
          </cell>
          <cell r="AP537" t="str">
            <v>C20</v>
          </cell>
          <cell r="AQ537" t="str">
            <v>NTherm LLC</v>
          </cell>
          <cell r="AR537" t="str">
            <v>Energy Plus</v>
          </cell>
          <cell r="AS537" t="str">
            <v>C23</v>
          </cell>
          <cell r="AT537" t="str">
            <v>UGI Energy</v>
          </cell>
          <cell r="AU537" t="str">
            <v>Xoom Energy</v>
          </cell>
          <cell r="AV537" t="str">
            <v>AEP</v>
          </cell>
          <cell r="AW537" t="str">
            <v>Snyder Brothers</v>
          </cell>
          <cell r="AX537" t="str">
            <v>Quake Energy</v>
          </cell>
          <cell r="AY537" t="str">
            <v>C29</v>
          </cell>
          <cell r="AZ537" t="str">
            <v>Symmetry Energy</v>
          </cell>
          <cell r="BA537" t="str">
            <v>NextEra</v>
          </cell>
          <cell r="BB537" t="str">
            <v>United Energy</v>
          </cell>
          <cell r="BC537" t="str">
            <v>Amer Pwr&amp;Gas</v>
          </cell>
          <cell r="BD537" t="str">
            <v>Ambit Energy</v>
          </cell>
          <cell r="BE537" t="str">
            <v>Park Power</v>
          </cell>
          <cell r="BF537" t="str">
            <v>Green Choice Energy</v>
          </cell>
          <cell r="BG537" t="str">
            <v>Frontier Utilities</v>
          </cell>
          <cell r="BH537" t="str">
            <v>Vista Energy</v>
          </cell>
          <cell r="BI537" t="str">
            <v>Statewise Energy</v>
          </cell>
          <cell r="BJ537" t="str">
            <v>Utility Gas&amp;Power</v>
          </cell>
          <cell r="BK537" t="str">
            <v>C41</v>
          </cell>
          <cell r="BL537" t="str">
            <v>New Wave</v>
          </cell>
          <cell r="BM537" t="str">
            <v>Archer Energy</v>
          </cell>
          <cell r="BN537" t="str">
            <v>Reliant Energy</v>
          </cell>
          <cell r="BO537" t="str">
            <v>Hudson Energy</v>
          </cell>
          <cell r="BP537" t="str">
            <v>MPower Energy</v>
          </cell>
          <cell r="BQ537" t="str">
            <v>Median Energy C</v>
          </cell>
          <cell r="BR537" t="str">
            <v>Realgy Energy Ser</v>
          </cell>
          <cell r="BS537" t="str">
            <v>Eligo Energy</v>
          </cell>
          <cell r="BT537" t="str">
            <v>Tomorrow Energy</v>
          </cell>
          <cell r="BU537" t="str">
            <v>Gas South, LLC</v>
          </cell>
          <cell r="BV537" t="str">
            <v>IDT Energy Inc</v>
          </cell>
          <cell r="BW537" t="str">
            <v>Nordic Energy Service</v>
          </cell>
          <cell r="BX537" t="str">
            <v>NRG Business Marketing, LLC</v>
          </cell>
          <cell r="BY537" t="str">
            <v>C55</v>
          </cell>
          <cell r="BZ537" t="str">
            <v>Atlantic Energy</v>
          </cell>
          <cell r="CA537" t="str">
            <v>South Bay Energy</v>
          </cell>
          <cell r="CB537" t="str">
            <v>Mercury Energy</v>
          </cell>
          <cell r="CC537" t="str">
            <v>Major Energy Service</v>
          </cell>
          <cell r="CD537" t="str">
            <v>C60</v>
          </cell>
          <cell r="CE537" t="str">
            <v>Kiwi Energy</v>
          </cell>
          <cell r="CF537" t="str">
            <v>Inspire Energy</v>
          </cell>
          <cell r="CG537" t="str">
            <v>Discount Power</v>
          </cell>
        </row>
        <row r="538">
          <cell r="V538" t="str">
            <v>Abbreviation</v>
          </cell>
          <cell r="W538" t="str">
            <v>NT</v>
          </cell>
          <cell r="X538" t="str">
            <v>AC</v>
          </cell>
          <cell r="Y538" t="str">
            <v>SF</v>
          </cell>
          <cell r="Z538" t="str">
            <v>CE</v>
          </cell>
          <cell r="AA538" t="str">
            <v>SH</v>
          </cell>
          <cell r="AB538">
            <v>6</v>
          </cell>
          <cell r="AC538" t="str">
            <v>PY</v>
          </cell>
          <cell r="AD538" t="str">
            <v>FO</v>
          </cell>
          <cell r="AE538" t="str">
            <v>SN</v>
          </cell>
          <cell r="AF538" t="str">
            <v>IG</v>
          </cell>
          <cell r="AG538" t="str">
            <v>VU</v>
          </cell>
          <cell r="AH538" t="str">
            <v>HA</v>
          </cell>
          <cell r="AI538" t="str">
            <v>CG</v>
          </cell>
          <cell r="AJ538" t="str">
            <v>TT</v>
          </cell>
          <cell r="AK538" t="str">
            <v>ST</v>
          </cell>
          <cell r="AL538" t="str">
            <v>US</v>
          </cell>
          <cell r="AM538" t="str">
            <v>EH</v>
          </cell>
          <cell r="AN538">
            <v>18</v>
          </cell>
          <cell r="AO538" t="str">
            <v>ON</v>
          </cell>
          <cell r="AP538">
            <v>20</v>
          </cell>
          <cell r="AQ538" t="str">
            <v>TH</v>
          </cell>
          <cell r="AR538" t="str">
            <v>EY</v>
          </cell>
          <cell r="AS538">
            <v>23</v>
          </cell>
          <cell r="AT538" t="str">
            <v>UG</v>
          </cell>
          <cell r="AU538" t="str">
            <v>XO</v>
          </cell>
          <cell r="AV538" t="str">
            <v>EL</v>
          </cell>
          <cell r="AW538" t="str">
            <v>SB</v>
          </cell>
          <cell r="AX538" t="str">
            <v>QU</v>
          </cell>
          <cell r="AY538">
            <v>29</v>
          </cell>
          <cell r="AZ538" t="str">
            <v>CP</v>
          </cell>
          <cell r="BA538" t="str">
            <v>NX</v>
          </cell>
          <cell r="BB538" t="str">
            <v>UD</v>
          </cell>
          <cell r="BC538" t="str">
            <v>AP</v>
          </cell>
          <cell r="BD538" t="str">
            <v>AB</v>
          </cell>
          <cell r="BE538" t="str">
            <v>PW</v>
          </cell>
          <cell r="BF538" t="str">
            <v>RP</v>
          </cell>
          <cell r="BG538" t="str">
            <v>FR</v>
          </cell>
          <cell r="BH538" t="str">
            <v>VS</v>
          </cell>
          <cell r="BI538" t="str">
            <v>SW</v>
          </cell>
          <cell r="BJ538" t="str">
            <v>UP</v>
          </cell>
          <cell r="BK538">
            <v>41</v>
          </cell>
          <cell r="BL538" t="str">
            <v>NW</v>
          </cell>
          <cell r="BM538" t="str">
            <v>AR</v>
          </cell>
          <cell r="BN538" t="str">
            <v>RL</v>
          </cell>
          <cell r="BO538" t="str">
            <v>HU</v>
          </cell>
          <cell r="BP538" t="str">
            <v>MP</v>
          </cell>
          <cell r="BQ538" t="str">
            <v>MD</v>
          </cell>
          <cell r="BR538" t="str">
            <v>RS</v>
          </cell>
          <cell r="BS538" t="str">
            <v>EO</v>
          </cell>
          <cell r="BT538" t="str">
            <v>TE</v>
          </cell>
          <cell r="BU538" t="str">
            <v>IF</v>
          </cell>
          <cell r="BV538" t="str">
            <v xml:space="preserve">ID </v>
          </cell>
          <cell r="BW538" t="str">
            <v>ND</v>
          </cell>
          <cell r="BX538" t="str">
            <v>DB</v>
          </cell>
          <cell r="BY538">
            <v>55</v>
          </cell>
          <cell r="BZ538" t="str">
            <v>AT</v>
          </cell>
          <cell r="CA538" t="str">
            <v>SU</v>
          </cell>
          <cell r="CB538" t="str">
            <v>MY</v>
          </cell>
          <cell r="CC538" t="str">
            <v>ME</v>
          </cell>
          <cell r="CD538">
            <v>60</v>
          </cell>
          <cell r="CE538" t="str">
            <v>RR</v>
          </cell>
          <cell r="CF538" t="str">
            <v>AX</v>
          </cell>
          <cell r="CG538" t="str">
            <v>DP</v>
          </cell>
        </row>
        <row r="539">
          <cell r="V539" t="str">
            <v>Type</v>
          </cell>
          <cell r="W539" t="str">
            <v>CHOICE</v>
          </cell>
          <cell r="X539" t="str">
            <v>CHOICE</v>
          </cell>
          <cell r="Y539" t="str">
            <v>CHOICE</v>
          </cell>
          <cell r="Z539" t="str">
            <v>CHOICE/SCO-4</v>
          </cell>
          <cell r="AA539" t="str">
            <v>CHOICE</v>
          </cell>
          <cell r="AB539" t="str">
            <v>CHOICE</v>
          </cell>
          <cell r="AC539" t="str">
            <v>CHOICE</v>
          </cell>
          <cell r="AD539" t="str">
            <v>CHOICE</v>
          </cell>
          <cell r="AE539" t="str">
            <v>CHOICE</v>
          </cell>
          <cell r="AF539" t="str">
            <v>CHOICE/SCO-2</v>
          </cell>
          <cell r="AG539" t="str">
            <v>CHOICE</v>
          </cell>
          <cell r="AH539" t="str">
            <v>CHOICE</v>
          </cell>
          <cell r="AI539" t="str">
            <v>CHOICE/SCO-2</v>
          </cell>
          <cell r="AJ539" t="str">
            <v>CHOICE</v>
          </cell>
          <cell r="AK539" t="str">
            <v>CHOICE</v>
          </cell>
          <cell r="AL539" t="str">
            <v>CHOICE</v>
          </cell>
          <cell r="AM539" t="str">
            <v>CHOICE</v>
          </cell>
          <cell r="AN539" t="str">
            <v>CHOICE</v>
          </cell>
          <cell r="AO539" t="str">
            <v>CHOICE</v>
          </cell>
          <cell r="AP539" t="str">
            <v>CHOICE</v>
          </cell>
          <cell r="AQ539" t="str">
            <v>CHOICE</v>
          </cell>
          <cell r="AR539" t="str">
            <v>CHOICE</v>
          </cell>
          <cell r="AS539" t="str">
            <v>CHOICE</v>
          </cell>
          <cell r="AT539" t="str">
            <v>CHOICE</v>
          </cell>
          <cell r="AU539" t="str">
            <v>CHOICE</v>
          </cell>
          <cell r="AV539" t="str">
            <v>CHOICE/SCO-4</v>
          </cell>
          <cell r="AW539" t="str">
            <v>CHOICE/SCO-2</v>
          </cell>
          <cell r="AX539" t="str">
            <v>CHOICE</v>
          </cell>
          <cell r="AY539" t="str">
            <v>CHOICE</v>
          </cell>
          <cell r="AZ539" t="str">
            <v>CHOICE</v>
          </cell>
          <cell r="BA539" t="str">
            <v>CHOICE</v>
          </cell>
          <cell r="BB539" t="str">
            <v>CHOICE/SCO-2</v>
          </cell>
          <cell r="BC539" t="str">
            <v>CHOICE</v>
          </cell>
          <cell r="BD539" t="str">
            <v>CHOICE</v>
          </cell>
          <cell r="BE539" t="str">
            <v>CHOICE</v>
          </cell>
          <cell r="BF539" t="str">
            <v>CHOICE</v>
          </cell>
          <cell r="BG539" t="str">
            <v>CHOICE</v>
          </cell>
          <cell r="BH539" t="str">
            <v>CHOICE</v>
          </cell>
          <cell r="BI539" t="str">
            <v>CHOICE</v>
          </cell>
          <cell r="BJ539" t="str">
            <v>CHOICE</v>
          </cell>
          <cell r="BK539" t="str">
            <v>CHOICE</v>
          </cell>
          <cell r="BL539" t="str">
            <v>CHOICE</v>
          </cell>
          <cell r="BM539" t="str">
            <v>CHOICE</v>
          </cell>
          <cell r="BN539" t="str">
            <v>CHOICE</v>
          </cell>
          <cell r="BO539" t="str">
            <v>CHOICE</v>
          </cell>
          <cell r="BP539" t="str">
            <v>CHOICE</v>
          </cell>
          <cell r="BQ539" t="str">
            <v>CHOICE</v>
          </cell>
          <cell r="BR539" t="str">
            <v>CHOICE</v>
          </cell>
          <cell r="BS539" t="str">
            <v>CHOICE</v>
          </cell>
          <cell r="BT539" t="str">
            <v>CHOICE</v>
          </cell>
          <cell r="BU539" t="str">
            <v>CHOICE</v>
          </cell>
          <cell r="BV539" t="str">
            <v>CHOICE</v>
          </cell>
          <cell r="BW539" t="str">
            <v>CHOICE</v>
          </cell>
          <cell r="BX539" t="str">
            <v>CHOICE</v>
          </cell>
          <cell r="BY539" t="str">
            <v>CHOICE</v>
          </cell>
          <cell r="BZ539" t="str">
            <v>CHOICE</v>
          </cell>
          <cell r="CA539" t="str">
            <v>CHOICE</v>
          </cell>
          <cell r="CB539" t="str">
            <v>CHOICE</v>
          </cell>
          <cell r="CC539" t="str">
            <v>CHOICE</v>
          </cell>
          <cell r="CD539" t="str">
            <v>CHOICE</v>
          </cell>
          <cell r="CE539" t="str">
            <v>CHOICE</v>
          </cell>
          <cell r="CF539" t="str">
            <v>CHOICE</v>
          </cell>
          <cell r="CG539" t="str">
            <v>CHOICE</v>
          </cell>
        </row>
        <row r="540">
          <cell r="V540" t="str">
            <v>RATE</v>
          </cell>
          <cell r="W540">
            <v>10.4625</v>
          </cell>
          <cell r="X540">
            <v>10.4625</v>
          </cell>
          <cell r="Y540">
            <v>10.4625</v>
          </cell>
          <cell r="Z540">
            <v>10.4625</v>
          </cell>
          <cell r="AA540">
            <v>10.4625</v>
          </cell>
          <cell r="AB540">
            <v>10.4625</v>
          </cell>
          <cell r="AC540">
            <v>10.4625</v>
          </cell>
          <cell r="AD540">
            <v>10.4625</v>
          </cell>
          <cell r="AE540">
            <v>10.4625</v>
          </cell>
          <cell r="AF540">
            <v>10.4625</v>
          </cell>
          <cell r="AG540">
            <v>10.4625</v>
          </cell>
          <cell r="AH540">
            <v>10.4625</v>
          </cell>
          <cell r="AI540">
            <v>10.4625</v>
          </cell>
          <cell r="AJ540">
            <v>10.4625</v>
          </cell>
          <cell r="AK540">
            <v>10.4625</v>
          </cell>
          <cell r="AL540">
            <v>10.4625</v>
          </cell>
          <cell r="AM540">
            <v>10.4625</v>
          </cell>
          <cell r="AN540">
            <v>10.4625</v>
          </cell>
          <cell r="AO540">
            <v>10.4625</v>
          </cell>
          <cell r="AP540">
            <v>10.4625</v>
          </cell>
          <cell r="AQ540">
            <v>10.4625</v>
          </cell>
          <cell r="AR540">
            <v>10.4625</v>
          </cell>
          <cell r="AS540">
            <v>10.4625</v>
          </cell>
          <cell r="AT540">
            <v>10.4625</v>
          </cell>
          <cell r="AU540">
            <v>10.4625</v>
          </cell>
          <cell r="AV540">
            <v>10.4625</v>
          </cell>
          <cell r="AW540">
            <v>10.4625</v>
          </cell>
          <cell r="AX540">
            <v>10.4625</v>
          </cell>
          <cell r="AY540">
            <v>10.4625</v>
          </cell>
          <cell r="AZ540">
            <v>10.4625</v>
          </cell>
          <cell r="BA540">
            <v>10.4625</v>
          </cell>
          <cell r="BB540">
            <v>10.4625</v>
          </cell>
          <cell r="BC540">
            <v>10.4625</v>
          </cell>
          <cell r="BD540">
            <v>10.4625</v>
          </cell>
          <cell r="BE540">
            <v>10.4625</v>
          </cell>
          <cell r="BF540">
            <v>10.4625</v>
          </cell>
          <cell r="BG540">
            <v>10.4625</v>
          </cell>
          <cell r="BH540">
            <v>10.4625</v>
          </cell>
          <cell r="BI540">
            <v>10.4625</v>
          </cell>
          <cell r="BJ540">
            <v>10.4625</v>
          </cell>
          <cell r="BK540">
            <v>10.4625</v>
          </cell>
          <cell r="BL540">
            <v>10.4625</v>
          </cell>
          <cell r="BM540">
            <v>10.4625</v>
          </cell>
          <cell r="BN540">
            <v>10.4625</v>
          </cell>
          <cell r="BO540">
            <v>10.4625</v>
          </cell>
          <cell r="BP540">
            <v>10.4625</v>
          </cell>
          <cell r="BQ540">
            <v>10.4625</v>
          </cell>
          <cell r="BR540">
            <v>10.4625</v>
          </cell>
          <cell r="BS540">
            <v>10.4625</v>
          </cell>
          <cell r="BT540">
            <v>10.4625</v>
          </cell>
          <cell r="BU540">
            <v>10.4625</v>
          </cell>
          <cell r="BV540">
            <v>10.4625</v>
          </cell>
          <cell r="BW540">
            <v>10.4625</v>
          </cell>
          <cell r="BX540">
            <v>10.4625</v>
          </cell>
          <cell r="BY540">
            <v>10.4625</v>
          </cell>
          <cell r="BZ540">
            <v>10.4625</v>
          </cell>
          <cell r="CA540">
            <v>10.4625</v>
          </cell>
          <cell r="CB540">
            <v>10.4625</v>
          </cell>
          <cell r="CC540">
            <v>10.4625</v>
          </cell>
          <cell r="CD540">
            <v>10.4625</v>
          </cell>
          <cell r="CE540">
            <v>10.4625</v>
          </cell>
          <cell r="CF540">
            <v>10.4625</v>
          </cell>
          <cell r="CG540">
            <v>10.4625</v>
          </cell>
        </row>
        <row r="541">
          <cell r="V541" t="str">
            <v>Sum</v>
          </cell>
          <cell r="W541">
            <v>1042</v>
          </cell>
          <cell r="X541">
            <v>33959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</row>
        <row r="542">
          <cell r="V542" t="str">
            <v>TOTAL</v>
          </cell>
          <cell r="W542">
            <v>1042</v>
          </cell>
          <cell r="X542">
            <v>33959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</row>
        <row r="543">
          <cell r="V543" t="str">
            <v>OFFER NUMBER</v>
          </cell>
          <cell r="W543">
            <v>26027422</v>
          </cell>
          <cell r="X543">
            <v>26027423</v>
          </cell>
          <cell r="Y543">
            <v>26027424</v>
          </cell>
          <cell r="Z543">
            <v>26027425</v>
          </cell>
          <cell r="AA543">
            <v>26027426</v>
          </cell>
          <cell r="AB543" t="str">
            <v>NA</v>
          </cell>
          <cell r="AC543">
            <v>26027427</v>
          </cell>
          <cell r="AD543">
            <v>26027428</v>
          </cell>
          <cell r="AE543">
            <v>26027429</v>
          </cell>
          <cell r="AF543">
            <v>26027430</v>
          </cell>
          <cell r="AG543">
            <v>26027410</v>
          </cell>
          <cell r="AH543">
            <v>26027412</v>
          </cell>
          <cell r="AI543">
            <v>26027414</v>
          </cell>
          <cell r="AJ543">
            <v>26027416</v>
          </cell>
          <cell r="AK543">
            <v>26027417</v>
          </cell>
          <cell r="AL543">
            <v>26027418</v>
          </cell>
          <cell r="AM543">
            <v>26027419</v>
          </cell>
          <cell r="AN543" t="str">
            <v>NA</v>
          </cell>
          <cell r="AO543">
            <v>26027420</v>
          </cell>
          <cell r="AP543" t="str">
            <v>NA</v>
          </cell>
          <cell r="AQ543">
            <v>26027421</v>
          </cell>
          <cell r="AR543">
            <v>26027431</v>
          </cell>
          <cell r="AS543" t="str">
            <v>NA</v>
          </cell>
          <cell r="AT543">
            <v>26027432</v>
          </cell>
          <cell r="AU543">
            <v>26027433</v>
          </cell>
          <cell r="AV543">
            <v>26027434</v>
          </cell>
          <cell r="AW543">
            <v>26027435</v>
          </cell>
          <cell r="AX543">
            <v>26027436</v>
          </cell>
          <cell r="AY543" t="str">
            <v>NA</v>
          </cell>
          <cell r="AZ543">
            <v>26027437</v>
          </cell>
          <cell r="BA543">
            <v>26027438</v>
          </cell>
          <cell r="BB543">
            <v>26027439</v>
          </cell>
          <cell r="BC543">
            <v>26027440</v>
          </cell>
          <cell r="BD543">
            <v>26027441</v>
          </cell>
          <cell r="BE543">
            <v>26027442</v>
          </cell>
          <cell r="BF543">
            <v>26027443</v>
          </cell>
          <cell r="BG543">
            <v>26027444</v>
          </cell>
          <cell r="BH543">
            <v>26027445</v>
          </cell>
          <cell r="BI543">
            <v>26027446</v>
          </cell>
          <cell r="BJ543">
            <v>26027447</v>
          </cell>
          <cell r="BK543" t="str">
            <v>NA</v>
          </cell>
          <cell r="BL543">
            <v>26027448</v>
          </cell>
          <cell r="BM543">
            <v>26027449</v>
          </cell>
          <cell r="BN543">
            <v>26027450</v>
          </cell>
          <cell r="BO543">
            <v>26027451</v>
          </cell>
          <cell r="BP543">
            <v>26027452</v>
          </cell>
          <cell r="BQ543">
            <v>26027453</v>
          </cell>
          <cell r="BR543">
            <v>26027454</v>
          </cell>
          <cell r="BS543">
            <v>26027401</v>
          </cell>
          <cell r="BT543">
            <v>26027402</v>
          </cell>
          <cell r="BU543">
            <v>26027403</v>
          </cell>
          <cell r="BV543">
            <v>26027404</v>
          </cell>
          <cell r="BW543">
            <v>26027405</v>
          </cell>
          <cell r="BX543">
            <v>26027406</v>
          </cell>
          <cell r="BY543" t="str">
            <v>NA</v>
          </cell>
          <cell r="BZ543">
            <v>26027407</v>
          </cell>
          <cell r="CA543" t="str">
            <v>NA</v>
          </cell>
          <cell r="CB543">
            <v>26027408</v>
          </cell>
          <cell r="CC543">
            <v>26027409</v>
          </cell>
          <cell r="CD543" t="str">
            <v>NA</v>
          </cell>
          <cell r="CE543">
            <v>26027411</v>
          </cell>
          <cell r="CF543">
            <v>26027413</v>
          </cell>
          <cell r="CG543">
            <v>26027415</v>
          </cell>
        </row>
        <row r="576">
          <cell r="V576" t="str">
            <v>Name</v>
          </cell>
          <cell r="W576" t="str">
            <v>National Gas&amp;Elec</v>
          </cell>
          <cell r="X576" t="str">
            <v>Just Energy</v>
          </cell>
          <cell r="Y576" t="str">
            <v>SFE Energy</v>
          </cell>
          <cell r="Z576" t="str">
            <v>Direct Energy Service</v>
          </cell>
          <cell r="AA576" t="str">
            <v>Shipley Energy</v>
          </cell>
          <cell r="AB576" t="str">
            <v>C6</v>
          </cell>
          <cell r="AC576" t="str">
            <v>Engie Power &amp; Gas</v>
          </cell>
          <cell r="AD576" t="str">
            <v>My Choice Energy</v>
          </cell>
          <cell r="AE576" t="str">
            <v>Santanna</v>
          </cell>
          <cell r="AF576" t="str">
            <v>IGS</v>
          </cell>
          <cell r="AG576" t="str">
            <v>Verde Energy</v>
          </cell>
          <cell r="AH576" t="str">
            <v>Alpha G &amp; E</v>
          </cell>
          <cell r="AI576" t="str">
            <v>Constellation Energy</v>
          </cell>
          <cell r="AJ576" t="str">
            <v>Titan Gas</v>
          </cell>
          <cell r="AK576" t="str">
            <v>Stand</v>
          </cell>
          <cell r="AL576" t="str">
            <v>US Gas</v>
          </cell>
          <cell r="AM576" t="str">
            <v>Energy Harbor</v>
          </cell>
          <cell r="AN576" t="str">
            <v>C18</v>
          </cell>
          <cell r="AO576" t="str">
            <v>Ohio Nat Gas</v>
          </cell>
          <cell r="AP576" t="str">
            <v>C20</v>
          </cell>
          <cell r="AQ576" t="str">
            <v>NTherm LLC</v>
          </cell>
          <cell r="AR576" t="str">
            <v>Energy Plus</v>
          </cell>
          <cell r="AS576" t="str">
            <v>C23</v>
          </cell>
          <cell r="AT576" t="str">
            <v>UGI Energy</v>
          </cell>
          <cell r="AU576" t="str">
            <v>Xoom Energy</v>
          </cell>
          <cell r="AV576" t="str">
            <v>AEP</v>
          </cell>
          <cell r="AW576" t="str">
            <v>Snyder Brothers</v>
          </cell>
          <cell r="AX576" t="str">
            <v>Quake Energy</v>
          </cell>
          <cell r="AY576" t="str">
            <v>C29</v>
          </cell>
          <cell r="AZ576" t="str">
            <v>Symmetry Energy</v>
          </cell>
          <cell r="BA576" t="str">
            <v>NextEra</v>
          </cell>
          <cell r="BB576" t="str">
            <v>United Energy</v>
          </cell>
          <cell r="BC576" t="str">
            <v>Amer Pwr&amp;Gas</v>
          </cell>
          <cell r="BD576" t="str">
            <v>Ambit Energy</v>
          </cell>
          <cell r="BE576" t="str">
            <v>Park Power</v>
          </cell>
          <cell r="BF576" t="str">
            <v>Green Choice Energy</v>
          </cell>
          <cell r="BG576" t="str">
            <v>Frontier Utilities</v>
          </cell>
          <cell r="BH576" t="str">
            <v>Vista Energy</v>
          </cell>
          <cell r="BI576" t="str">
            <v>Statewise Energy</v>
          </cell>
          <cell r="BJ576" t="str">
            <v>Utility Gas&amp;Power</v>
          </cell>
          <cell r="BK576" t="str">
            <v>C41</v>
          </cell>
          <cell r="BL576" t="str">
            <v>New Wave</v>
          </cell>
          <cell r="BM576" t="str">
            <v>Archer Energy</v>
          </cell>
          <cell r="BN576" t="str">
            <v>Reliant Energy</v>
          </cell>
          <cell r="BO576" t="str">
            <v>Hudson Energy</v>
          </cell>
          <cell r="BP576" t="str">
            <v>MPower Energy</v>
          </cell>
          <cell r="BQ576" t="str">
            <v>Median Energy C</v>
          </cell>
          <cell r="BR576" t="str">
            <v>Realgy Energy Ser</v>
          </cell>
          <cell r="BS576" t="str">
            <v>Eligo Energy</v>
          </cell>
          <cell r="BT576" t="str">
            <v>Tomorrow Energy</v>
          </cell>
          <cell r="BU576" t="str">
            <v>Gas South, LLC</v>
          </cell>
          <cell r="BV576" t="str">
            <v>IDT Energy Inc</v>
          </cell>
          <cell r="BW576" t="str">
            <v>Nordic Energy Service</v>
          </cell>
          <cell r="BX576" t="str">
            <v>NRG Business Marketing, LLC</v>
          </cell>
          <cell r="BY576" t="str">
            <v>C55</v>
          </cell>
          <cell r="BZ576" t="str">
            <v>Atlantic Energy</v>
          </cell>
          <cell r="CA576" t="str">
            <v>South Bay Energy</v>
          </cell>
          <cell r="CB576" t="str">
            <v>Mercury Energy</v>
          </cell>
          <cell r="CC576" t="str">
            <v>Major Energy Service</v>
          </cell>
          <cell r="CD576" t="str">
            <v>C60</v>
          </cell>
          <cell r="CE576" t="str">
            <v>Kiwi Energy</v>
          </cell>
          <cell r="CF576" t="str">
            <v>Inspire Energy</v>
          </cell>
          <cell r="CG576" t="str">
            <v>Discount Power</v>
          </cell>
        </row>
        <row r="577">
          <cell r="V577" t="str">
            <v>Abbreviation</v>
          </cell>
          <cell r="W577" t="str">
            <v>NT</v>
          </cell>
          <cell r="X577" t="str">
            <v>AC</v>
          </cell>
          <cell r="Y577" t="str">
            <v>SF</v>
          </cell>
          <cell r="Z577" t="str">
            <v>CE</v>
          </cell>
          <cell r="AA577" t="str">
            <v>SH</v>
          </cell>
          <cell r="AB577">
            <v>6</v>
          </cell>
          <cell r="AC577" t="str">
            <v>PY</v>
          </cell>
          <cell r="AD577" t="str">
            <v>FO</v>
          </cell>
          <cell r="AE577" t="str">
            <v>SN</v>
          </cell>
          <cell r="AF577" t="str">
            <v>IG</v>
          </cell>
          <cell r="AG577" t="str">
            <v>VU</v>
          </cell>
          <cell r="AH577" t="str">
            <v>HA</v>
          </cell>
          <cell r="AI577" t="str">
            <v>CG</v>
          </cell>
          <cell r="AJ577" t="str">
            <v>TT</v>
          </cell>
          <cell r="AK577" t="str">
            <v>ST</v>
          </cell>
          <cell r="AL577" t="str">
            <v>US</v>
          </cell>
          <cell r="AM577" t="str">
            <v>EH</v>
          </cell>
          <cell r="AN577">
            <v>18</v>
          </cell>
          <cell r="AO577" t="str">
            <v>ON</v>
          </cell>
          <cell r="AP577">
            <v>20</v>
          </cell>
          <cell r="AQ577" t="str">
            <v>TH</v>
          </cell>
          <cell r="AR577" t="str">
            <v>EY</v>
          </cell>
          <cell r="AS577">
            <v>23</v>
          </cell>
          <cell r="AT577" t="str">
            <v>UG</v>
          </cell>
          <cell r="AU577" t="str">
            <v>XO</v>
          </cell>
          <cell r="AV577" t="str">
            <v>EL</v>
          </cell>
          <cell r="AW577" t="str">
            <v>SB</v>
          </cell>
          <cell r="AX577" t="str">
            <v>QU</v>
          </cell>
          <cell r="AY577">
            <v>29</v>
          </cell>
          <cell r="AZ577" t="str">
            <v>CP</v>
          </cell>
          <cell r="BA577" t="str">
            <v>NX</v>
          </cell>
          <cell r="BB577" t="str">
            <v>UD</v>
          </cell>
          <cell r="BC577" t="str">
            <v>AP</v>
          </cell>
          <cell r="BD577" t="str">
            <v>AB</v>
          </cell>
          <cell r="BE577" t="str">
            <v>PW</v>
          </cell>
          <cell r="BF577" t="str">
            <v>RP</v>
          </cell>
          <cell r="BG577" t="str">
            <v>FR</v>
          </cell>
          <cell r="BH577" t="str">
            <v>VS</v>
          </cell>
          <cell r="BI577" t="str">
            <v>SW</v>
          </cell>
          <cell r="BJ577" t="str">
            <v>UP</v>
          </cell>
          <cell r="BK577">
            <v>41</v>
          </cell>
          <cell r="BL577" t="str">
            <v>NW</v>
          </cell>
          <cell r="BM577" t="str">
            <v>AR</v>
          </cell>
          <cell r="BN577" t="str">
            <v>RL</v>
          </cell>
          <cell r="BO577" t="str">
            <v>HU</v>
          </cell>
          <cell r="BP577" t="str">
            <v>MP</v>
          </cell>
          <cell r="BQ577" t="str">
            <v>MD</v>
          </cell>
          <cell r="BR577" t="str">
            <v>RS</v>
          </cell>
          <cell r="BS577" t="str">
            <v>EO</v>
          </cell>
          <cell r="BT577" t="str">
            <v>TE</v>
          </cell>
          <cell r="BU577" t="str">
            <v>IF</v>
          </cell>
          <cell r="BV577" t="str">
            <v xml:space="preserve">ID </v>
          </cell>
          <cell r="BW577" t="str">
            <v>ND</v>
          </cell>
          <cell r="BX577" t="str">
            <v>DB</v>
          </cell>
          <cell r="BY577">
            <v>55</v>
          </cell>
          <cell r="BZ577" t="str">
            <v>AT</v>
          </cell>
          <cell r="CA577" t="str">
            <v>SU</v>
          </cell>
          <cell r="CB577" t="str">
            <v>MY</v>
          </cell>
          <cell r="CC577" t="str">
            <v>ME</v>
          </cell>
          <cell r="CD577">
            <v>60</v>
          </cell>
          <cell r="CE577" t="str">
            <v>RR</v>
          </cell>
          <cell r="CF577" t="str">
            <v>AX</v>
          </cell>
          <cell r="CG577" t="str">
            <v>DP</v>
          </cell>
        </row>
        <row r="578">
          <cell r="V578" t="str">
            <v>Type</v>
          </cell>
          <cell r="W578" t="str">
            <v>CHOICE</v>
          </cell>
          <cell r="X578" t="str">
            <v>CHOICE</v>
          </cell>
          <cell r="Y578" t="str">
            <v>CHOICE</v>
          </cell>
          <cell r="Z578" t="str">
            <v>CHOICE/SCO-4</v>
          </cell>
          <cell r="AA578" t="str">
            <v>CHOICE</v>
          </cell>
          <cell r="AB578" t="str">
            <v>CHOICE</v>
          </cell>
          <cell r="AC578" t="str">
            <v>CHOICE</v>
          </cell>
          <cell r="AD578" t="str">
            <v>CHOICE</v>
          </cell>
          <cell r="AE578" t="str">
            <v>CHOICE</v>
          </cell>
          <cell r="AF578" t="str">
            <v>CHOICE/SCO-2</v>
          </cell>
          <cell r="AG578" t="str">
            <v>CHOICE</v>
          </cell>
          <cell r="AH578" t="str">
            <v>CHOICE</v>
          </cell>
          <cell r="AI578" t="str">
            <v>CHOICE/SCO-2</v>
          </cell>
          <cell r="AJ578" t="str">
            <v>CHOICE</v>
          </cell>
          <cell r="AK578" t="str">
            <v>CHOICE</v>
          </cell>
          <cell r="AL578" t="str">
            <v>CHOICE</v>
          </cell>
          <cell r="AM578" t="str">
            <v>CHOICE</v>
          </cell>
          <cell r="AN578" t="str">
            <v>CHOICE</v>
          </cell>
          <cell r="AO578" t="str">
            <v>CHOICE</v>
          </cell>
          <cell r="AP578" t="str">
            <v>CHOICE</v>
          </cell>
          <cell r="AQ578" t="str">
            <v>CHOICE</v>
          </cell>
          <cell r="AR578" t="str">
            <v>CHOICE</v>
          </cell>
          <cell r="AS578" t="str">
            <v>CHOICE</v>
          </cell>
          <cell r="AT578" t="str">
            <v>CHOICE</v>
          </cell>
          <cell r="AU578" t="str">
            <v>CHOICE</v>
          </cell>
          <cell r="AV578" t="str">
            <v>CHOICE/SCO-4</v>
          </cell>
          <cell r="AW578" t="str">
            <v>CHOICE/SCO-2</v>
          </cell>
          <cell r="AX578" t="str">
            <v>CHOICE</v>
          </cell>
          <cell r="AY578" t="str">
            <v>CHOICE</v>
          </cell>
          <cell r="AZ578" t="str">
            <v>CHOICE</v>
          </cell>
          <cell r="BA578" t="str">
            <v>CHOICE</v>
          </cell>
          <cell r="BB578" t="str">
            <v>CHOICE/SCO-2</v>
          </cell>
          <cell r="BC578" t="str">
            <v>CHOICE</v>
          </cell>
          <cell r="BD578" t="str">
            <v>CHOICE</v>
          </cell>
          <cell r="BE578" t="str">
            <v>CHOICE</v>
          </cell>
          <cell r="BF578" t="str">
            <v>CHOICE</v>
          </cell>
          <cell r="BG578" t="str">
            <v>CHOICE</v>
          </cell>
          <cell r="BH578" t="str">
            <v>CHOICE</v>
          </cell>
          <cell r="BI578" t="str">
            <v>CHOICE</v>
          </cell>
          <cell r="BJ578" t="str">
            <v>CHOICE</v>
          </cell>
          <cell r="BK578" t="str">
            <v>CHOICE</v>
          </cell>
          <cell r="BL578" t="str">
            <v>CHOICE</v>
          </cell>
          <cell r="BM578" t="str">
            <v>CHOICE</v>
          </cell>
          <cell r="BN578" t="str">
            <v>CHOICE</v>
          </cell>
          <cell r="BO578" t="str">
            <v>CHOICE</v>
          </cell>
          <cell r="BP578" t="str">
            <v>CHOICE</v>
          </cell>
          <cell r="BQ578" t="str">
            <v>CHOICE</v>
          </cell>
          <cell r="BR578" t="str">
            <v>CHOICE</v>
          </cell>
          <cell r="BS578" t="str">
            <v>CHOICE</v>
          </cell>
          <cell r="BT578" t="str">
            <v>CHOICE</v>
          </cell>
          <cell r="BU578" t="str">
            <v>CHOICE</v>
          </cell>
          <cell r="BV578" t="str">
            <v>CHOICE</v>
          </cell>
          <cell r="BW578" t="str">
            <v>CHOICE</v>
          </cell>
          <cell r="BX578" t="str">
            <v>CHOICE</v>
          </cell>
          <cell r="BY578" t="str">
            <v>CHOICE</v>
          </cell>
          <cell r="BZ578" t="str">
            <v>CHOICE</v>
          </cell>
          <cell r="CA578" t="str">
            <v>CHOICE</v>
          </cell>
          <cell r="CB578" t="str">
            <v>CHOICE</v>
          </cell>
          <cell r="CC578" t="str">
            <v>CHOICE</v>
          </cell>
          <cell r="CD578" t="str">
            <v>CHOICE</v>
          </cell>
          <cell r="CE578" t="str">
            <v>CHOICE</v>
          </cell>
          <cell r="CF578" t="str">
            <v>CHOICE</v>
          </cell>
          <cell r="CG578" t="str">
            <v>CHOICE</v>
          </cell>
        </row>
        <row r="579">
          <cell r="V579" t="str">
            <v>RATE</v>
          </cell>
          <cell r="W579">
            <v>10.168999999999999</v>
          </cell>
          <cell r="X579">
            <v>10.168999999999999</v>
          </cell>
          <cell r="Y579">
            <v>10.168999999999999</v>
          </cell>
          <cell r="Z579">
            <v>10.168999999999999</v>
          </cell>
          <cell r="AA579">
            <v>10.168999999999999</v>
          </cell>
          <cell r="AB579">
            <v>10.168999999999999</v>
          </cell>
          <cell r="AC579">
            <v>10.168999999999999</v>
          </cell>
          <cell r="AD579">
            <v>10.168999999999999</v>
          </cell>
          <cell r="AE579">
            <v>10.168999999999999</v>
          </cell>
          <cell r="AF579">
            <v>10.168999999999999</v>
          </cell>
          <cell r="AG579">
            <v>10.168999999999999</v>
          </cell>
          <cell r="AH579">
            <v>10.168999999999999</v>
          </cell>
          <cell r="AI579">
            <v>10.168999999999999</v>
          </cell>
          <cell r="AJ579">
            <v>10.168999999999999</v>
          </cell>
          <cell r="AK579">
            <v>10.168999999999999</v>
          </cell>
          <cell r="AL579">
            <v>10.168999999999999</v>
          </cell>
          <cell r="AM579">
            <v>10.168999999999999</v>
          </cell>
          <cell r="AN579">
            <v>10.168999999999999</v>
          </cell>
          <cell r="AO579">
            <v>10.168999999999999</v>
          </cell>
          <cell r="AP579">
            <v>10.168999999999999</v>
          </cell>
          <cell r="AQ579">
            <v>10.168999999999999</v>
          </cell>
          <cell r="AR579">
            <v>10.168999999999999</v>
          </cell>
          <cell r="AS579">
            <v>10.168999999999999</v>
          </cell>
          <cell r="AT579">
            <v>10.168999999999999</v>
          </cell>
          <cell r="AU579">
            <v>10.168999999999999</v>
          </cell>
          <cell r="AV579">
            <v>10.168999999999999</v>
          </cell>
          <cell r="AW579">
            <v>10.168999999999999</v>
          </cell>
          <cell r="AX579">
            <v>10.168999999999999</v>
          </cell>
          <cell r="AY579">
            <v>10.168999999999999</v>
          </cell>
          <cell r="AZ579">
            <v>10.168999999999999</v>
          </cell>
          <cell r="BA579">
            <v>10.168999999999999</v>
          </cell>
          <cell r="BB579">
            <v>10.168999999999999</v>
          </cell>
          <cell r="BC579">
            <v>10.168999999999999</v>
          </cell>
          <cell r="BD579">
            <v>10.168999999999999</v>
          </cell>
          <cell r="BE579">
            <v>10.168999999999999</v>
          </cell>
          <cell r="BF579">
            <v>10.168999999999999</v>
          </cell>
          <cell r="BG579">
            <v>10.168999999999999</v>
          </cell>
          <cell r="BH579">
            <v>10.168999999999999</v>
          </cell>
          <cell r="BI579">
            <v>10.168999999999999</v>
          </cell>
          <cell r="BJ579">
            <v>10.168999999999999</v>
          </cell>
          <cell r="BK579">
            <v>10.168999999999999</v>
          </cell>
          <cell r="BL579">
            <v>10.168999999999999</v>
          </cell>
          <cell r="BM579">
            <v>10.168999999999999</v>
          </cell>
          <cell r="BN579">
            <v>10.168999999999999</v>
          </cell>
          <cell r="BO579">
            <v>10.168999999999999</v>
          </cell>
          <cell r="BP579">
            <v>10.168999999999999</v>
          </cell>
          <cell r="BQ579">
            <v>10.168999999999999</v>
          </cell>
          <cell r="BR579">
            <v>10.168999999999999</v>
          </cell>
          <cell r="BS579">
            <v>10.168999999999999</v>
          </cell>
          <cell r="BT579">
            <v>10.168999999999999</v>
          </cell>
          <cell r="BU579">
            <v>10.168999999999999</v>
          </cell>
          <cell r="BV579">
            <v>10.168999999999999</v>
          </cell>
          <cell r="BW579">
            <v>10.168999999999999</v>
          </cell>
          <cell r="BX579">
            <v>10.168999999999999</v>
          </cell>
          <cell r="BY579">
            <v>10.168999999999999</v>
          </cell>
          <cell r="BZ579">
            <v>10.168999999999999</v>
          </cell>
          <cell r="CA579">
            <v>10.168999999999999</v>
          </cell>
          <cell r="CB579">
            <v>10.168999999999999</v>
          </cell>
          <cell r="CC579">
            <v>10.168999999999999</v>
          </cell>
          <cell r="CD579">
            <v>10.168999999999999</v>
          </cell>
          <cell r="CE579">
            <v>10.168999999999999</v>
          </cell>
          <cell r="CF579">
            <v>10.168999999999999</v>
          </cell>
          <cell r="CG579">
            <v>10.168999999999999</v>
          </cell>
        </row>
        <row r="580">
          <cell r="V580" t="str">
            <v>22 PORTSMOUTH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</row>
        <row r="581">
          <cell r="V581" t="str">
            <v>23-1 TOLEDO</v>
          </cell>
          <cell r="W581">
            <v>231</v>
          </cell>
          <cell r="X581">
            <v>7530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</row>
        <row r="582">
          <cell r="V582" t="str">
            <v>23-3 LIMA</v>
          </cell>
          <cell r="W582">
            <v>38</v>
          </cell>
          <cell r="X582">
            <v>1251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</row>
        <row r="583">
          <cell r="V583" t="str">
            <v>23-4 ALLIANCE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</row>
        <row r="584">
          <cell r="V584" t="str">
            <v>23-5 COLUMBUS</v>
          </cell>
          <cell r="W584">
            <v>371</v>
          </cell>
          <cell r="X584">
            <v>12085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</row>
        <row r="585">
          <cell r="V585" t="str">
            <v>23-6 DAYTON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</row>
        <row r="586">
          <cell r="V586" t="str">
            <v>23-8 MANSFIELD</v>
          </cell>
          <cell r="W586">
            <v>76</v>
          </cell>
          <cell r="X586">
            <v>2473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</row>
        <row r="587">
          <cell r="V587" t="str">
            <v>23-9 OHIO MISC</v>
          </cell>
          <cell r="W587">
            <v>57</v>
          </cell>
          <cell r="X587">
            <v>1858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</row>
        <row r="588">
          <cell r="V588" t="str">
            <v>23N-2 PARMA</v>
          </cell>
          <cell r="W588">
            <v>200</v>
          </cell>
          <cell r="X588">
            <v>6518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</row>
        <row r="589">
          <cell r="V589" t="str">
            <v>23N-7 SANDUSKY</v>
          </cell>
          <cell r="W589">
            <v>69</v>
          </cell>
          <cell r="X589">
            <v>2244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</row>
        <row r="590">
          <cell r="V590" t="str">
            <v>24-35 PITTSBURGH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</row>
        <row r="591">
          <cell r="V591" t="str">
            <v>24-39 NEWCASTLE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</row>
        <row r="592">
          <cell r="V592" t="str">
            <v>TOTAL</v>
          </cell>
          <cell r="W592">
            <v>1042</v>
          </cell>
          <cell r="X592">
            <v>33959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</row>
        <row r="593">
          <cell r="V593" t="str">
            <v>OFFER NUMBER</v>
          </cell>
          <cell r="W593">
            <v>26027574</v>
          </cell>
          <cell r="X593">
            <v>26027575</v>
          </cell>
          <cell r="Y593">
            <v>26027576</v>
          </cell>
          <cell r="Z593">
            <v>26027577</v>
          </cell>
          <cell r="AA593">
            <v>26027578</v>
          </cell>
          <cell r="AB593" t="str">
            <v>NA</v>
          </cell>
          <cell r="AC593">
            <v>26027579</v>
          </cell>
          <cell r="AD593">
            <v>26027580</v>
          </cell>
          <cell r="AE593">
            <v>26027581</v>
          </cell>
          <cell r="AF593">
            <v>26027582</v>
          </cell>
          <cell r="AG593">
            <v>26027560</v>
          </cell>
          <cell r="AH593">
            <v>26027562</v>
          </cell>
          <cell r="AI593">
            <v>26027564</v>
          </cell>
          <cell r="AJ593">
            <v>26027566</v>
          </cell>
          <cell r="AK593">
            <v>26027568</v>
          </cell>
          <cell r="AL593">
            <v>26027570</v>
          </cell>
          <cell r="AM593">
            <v>26027571</v>
          </cell>
          <cell r="AN593" t="str">
            <v>NA</v>
          </cell>
          <cell r="AO593">
            <v>26027572</v>
          </cell>
          <cell r="AP593" t="str">
            <v>NA</v>
          </cell>
          <cell r="AQ593">
            <v>26027573</v>
          </cell>
          <cell r="AR593">
            <v>26027583</v>
          </cell>
          <cell r="AS593" t="str">
            <v>NA</v>
          </cell>
          <cell r="AT593">
            <v>26027584</v>
          </cell>
          <cell r="AU593">
            <v>26027585</v>
          </cell>
          <cell r="AV593">
            <v>26027586</v>
          </cell>
          <cell r="AW593">
            <v>26027587</v>
          </cell>
          <cell r="AX593">
            <v>26027588</v>
          </cell>
          <cell r="AY593" t="str">
            <v>NA</v>
          </cell>
          <cell r="AZ593">
            <v>26027589</v>
          </cell>
          <cell r="BA593">
            <v>26027590</v>
          </cell>
          <cell r="BB593">
            <v>26027591</v>
          </cell>
          <cell r="BC593">
            <v>26027592</v>
          </cell>
          <cell r="BD593">
            <v>26027593</v>
          </cell>
          <cell r="BE593">
            <v>26027594</v>
          </cell>
          <cell r="BF593">
            <v>26027595</v>
          </cell>
          <cell r="BG593">
            <v>26027596</v>
          </cell>
          <cell r="BH593">
            <v>26027597</v>
          </cell>
          <cell r="BI593">
            <v>26027598</v>
          </cell>
          <cell r="BJ593">
            <v>26027599</v>
          </cell>
          <cell r="BK593" t="str">
            <v>NA</v>
          </cell>
          <cell r="BL593">
            <v>26027600</v>
          </cell>
          <cell r="BM593">
            <v>26027601</v>
          </cell>
          <cell r="BN593">
            <v>26027602</v>
          </cell>
          <cell r="BO593">
            <v>26027603</v>
          </cell>
          <cell r="BP593">
            <v>26027604</v>
          </cell>
          <cell r="BQ593">
            <v>26027551</v>
          </cell>
          <cell r="BR593">
            <v>26027552</v>
          </cell>
          <cell r="BS593">
            <v>26027553</v>
          </cell>
          <cell r="BT593">
            <v>26027554</v>
          </cell>
          <cell r="BU593">
            <v>26027555</v>
          </cell>
          <cell r="BV593">
            <v>26027556</v>
          </cell>
          <cell r="BW593">
            <v>26027557</v>
          </cell>
          <cell r="BX593">
            <v>26027558</v>
          </cell>
          <cell r="BY593" t="str">
            <v>NA</v>
          </cell>
          <cell r="BZ593">
            <v>26027559</v>
          </cell>
          <cell r="CA593" t="str">
            <v>NA</v>
          </cell>
          <cell r="CB593">
            <v>26027561</v>
          </cell>
          <cell r="CC593">
            <v>26027563</v>
          </cell>
          <cell r="CD593" t="str">
            <v>NA</v>
          </cell>
          <cell r="CE593">
            <v>26027565</v>
          </cell>
          <cell r="CF593">
            <v>26027567</v>
          </cell>
          <cell r="CG593">
            <v>26027569</v>
          </cell>
        </row>
        <row r="658">
          <cell r="V658" t="str">
            <v>Name</v>
          </cell>
          <cell r="W658" t="str">
            <v>National Gas&amp;Elec</v>
          </cell>
          <cell r="X658" t="str">
            <v>Just Energy</v>
          </cell>
          <cell r="Y658" t="str">
            <v>SFE Energy</v>
          </cell>
          <cell r="Z658" t="str">
            <v>Direct Energy Service</v>
          </cell>
          <cell r="AA658" t="str">
            <v>Shipley Energy</v>
          </cell>
          <cell r="AB658" t="str">
            <v>C6</v>
          </cell>
          <cell r="AC658" t="str">
            <v>Engie Power &amp; Gas</v>
          </cell>
          <cell r="AD658" t="str">
            <v>My Choice Energy</v>
          </cell>
          <cell r="AE658" t="str">
            <v>Santanna</v>
          </cell>
          <cell r="AF658" t="str">
            <v>IGS</v>
          </cell>
          <cell r="AG658" t="str">
            <v>Verde Energy</v>
          </cell>
          <cell r="AH658" t="str">
            <v>Alpha G &amp; E</v>
          </cell>
          <cell r="AI658" t="str">
            <v>Constellation Energy</v>
          </cell>
          <cell r="AJ658" t="str">
            <v>Titan Gas</v>
          </cell>
          <cell r="AK658" t="str">
            <v>Stand</v>
          </cell>
          <cell r="AL658" t="str">
            <v>US Gas</v>
          </cell>
          <cell r="AM658" t="str">
            <v>Energy Harbor</v>
          </cell>
          <cell r="AN658" t="str">
            <v>C18</v>
          </cell>
          <cell r="AO658" t="str">
            <v>Ohio Nat Gas</v>
          </cell>
          <cell r="AP658" t="str">
            <v>C20</v>
          </cell>
          <cell r="AQ658" t="str">
            <v>NTherm LLC</v>
          </cell>
          <cell r="AR658" t="str">
            <v>Energy Plus</v>
          </cell>
          <cell r="AS658" t="str">
            <v>C23</v>
          </cell>
          <cell r="AT658" t="str">
            <v>UGI Energy</v>
          </cell>
          <cell r="AU658" t="str">
            <v>Xoom Energy</v>
          </cell>
          <cell r="AV658" t="str">
            <v>AEP</v>
          </cell>
          <cell r="AW658" t="str">
            <v>Snyder Brothers</v>
          </cell>
          <cell r="AX658" t="str">
            <v>Quake Energy</v>
          </cell>
          <cell r="AY658" t="str">
            <v>C29</v>
          </cell>
          <cell r="AZ658" t="str">
            <v>Symmetry Energy</v>
          </cell>
          <cell r="BA658" t="str">
            <v>NextEra</v>
          </cell>
          <cell r="BB658" t="str">
            <v>United Energy</v>
          </cell>
          <cell r="BC658" t="str">
            <v>Amer Pwr&amp;Gas</v>
          </cell>
          <cell r="BD658" t="str">
            <v>Ambit Energy</v>
          </cell>
          <cell r="BE658" t="str">
            <v>Park Power</v>
          </cell>
          <cell r="BF658" t="str">
            <v>Green Choice Energy</v>
          </cell>
          <cell r="BG658" t="str">
            <v>Frontier Utilities</v>
          </cell>
          <cell r="BH658" t="str">
            <v>Vista Energy</v>
          </cell>
          <cell r="BI658" t="str">
            <v>Statewise Energy</v>
          </cell>
          <cell r="BJ658" t="str">
            <v>Utility Gas&amp;Power</v>
          </cell>
          <cell r="BK658" t="str">
            <v>C41</v>
          </cell>
          <cell r="BL658" t="str">
            <v>New Wave</v>
          </cell>
          <cell r="BM658" t="str">
            <v>Archer Energy</v>
          </cell>
          <cell r="BN658" t="str">
            <v>Reliant Energy</v>
          </cell>
          <cell r="BO658" t="str">
            <v>Hudson Energy</v>
          </cell>
          <cell r="BP658" t="str">
            <v>MPower Energy</v>
          </cell>
          <cell r="BQ658" t="str">
            <v>Median Energy C</v>
          </cell>
          <cell r="BR658" t="str">
            <v>Realgy Energy Ser</v>
          </cell>
          <cell r="BS658" t="str">
            <v>Eligo Energy</v>
          </cell>
          <cell r="BT658" t="str">
            <v>Tomorrow Energy</v>
          </cell>
          <cell r="BU658" t="str">
            <v>Gas South, LLC</v>
          </cell>
          <cell r="BV658" t="str">
            <v>IDT Energy Inc</v>
          </cell>
          <cell r="BW658" t="str">
            <v>Nordic Energy Service</v>
          </cell>
          <cell r="BX658" t="str">
            <v>NRG Business Marketing, LLC</v>
          </cell>
          <cell r="BY658" t="str">
            <v>C55</v>
          </cell>
          <cell r="BZ658" t="str">
            <v>Atlantic Energy</v>
          </cell>
          <cell r="CA658" t="str">
            <v>South Bay Energy</v>
          </cell>
          <cell r="CB658" t="str">
            <v>Mercury Energy</v>
          </cell>
          <cell r="CC658" t="str">
            <v>Major Energy Service</v>
          </cell>
          <cell r="CD658" t="str">
            <v>C60</v>
          </cell>
          <cell r="CE658" t="str">
            <v>Kiwi Energy</v>
          </cell>
          <cell r="CF658" t="str">
            <v>Inspire Energy</v>
          </cell>
          <cell r="CG658" t="str">
            <v>Discount Power</v>
          </cell>
        </row>
        <row r="659">
          <cell r="V659" t="str">
            <v>Abbreviation</v>
          </cell>
          <cell r="W659" t="str">
            <v>NT</v>
          </cell>
          <cell r="X659" t="str">
            <v>AC</v>
          </cell>
          <cell r="Y659" t="str">
            <v>SF</v>
          </cell>
          <cell r="Z659" t="str">
            <v>CE</v>
          </cell>
          <cell r="AA659" t="str">
            <v>SH</v>
          </cell>
          <cell r="AB659">
            <v>6</v>
          </cell>
          <cell r="AC659" t="str">
            <v>PY</v>
          </cell>
          <cell r="AD659" t="str">
            <v>FO</v>
          </cell>
          <cell r="AE659" t="str">
            <v>SN</v>
          </cell>
          <cell r="AF659" t="str">
            <v>IG</v>
          </cell>
          <cell r="AG659" t="str">
            <v>VU</v>
          </cell>
          <cell r="AH659" t="str">
            <v>HA</v>
          </cell>
          <cell r="AI659" t="str">
            <v>CG</v>
          </cell>
          <cell r="AJ659" t="str">
            <v>TT</v>
          </cell>
          <cell r="AK659" t="str">
            <v>ST</v>
          </cell>
          <cell r="AL659" t="str">
            <v>US</v>
          </cell>
          <cell r="AM659" t="str">
            <v>EH</v>
          </cell>
          <cell r="AN659">
            <v>18</v>
          </cell>
          <cell r="AO659" t="str">
            <v>ON</v>
          </cell>
          <cell r="AP659">
            <v>20</v>
          </cell>
          <cell r="AQ659" t="str">
            <v>TH</v>
          </cell>
          <cell r="AR659" t="str">
            <v>EY</v>
          </cell>
          <cell r="AS659">
            <v>23</v>
          </cell>
          <cell r="AT659" t="str">
            <v>UG</v>
          </cell>
          <cell r="AU659" t="str">
            <v>XO</v>
          </cell>
          <cell r="AV659" t="str">
            <v>EL</v>
          </cell>
          <cell r="AW659" t="str">
            <v>SB</v>
          </cell>
          <cell r="AX659" t="str">
            <v>QU</v>
          </cell>
          <cell r="AY659">
            <v>29</v>
          </cell>
          <cell r="AZ659" t="str">
            <v>CP</v>
          </cell>
          <cell r="BA659" t="str">
            <v>NX</v>
          </cell>
          <cell r="BB659" t="str">
            <v>UD</v>
          </cell>
          <cell r="BC659" t="str">
            <v>AP</v>
          </cell>
          <cell r="BD659" t="str">
            <v>AB</v>
          </cell>
          <cell r="BE659" t="str">
            <v>PW</v>
          </cell>
          <cell r="BF659" t="str">
            <v>RP</v>
          </cell>
          <cell r="BG659" t="str">
            <v>FR</v>
          </cell>
          <cell r="BH659" t="str">
            <v>VS</v>
          </cell>
          <cell r="BI659" t="str">
            <v>SW</v>
          </cell>
          <cell r="BJ659" t="str">
            <v>UP</v>
          </cell>
          <cell r="BK659">
            <v>41</v>
          </cell>
          <cell r="BL659" t="str">
            <v>NW</v>
          </cell>
          <cell r="BM659" t="str">
            <v>AR</v>
          </cell>
          <cell r="BN659" t="str">
            <v>RL</v>
          </cell>
          <cell r="BO659" t="str">
            <v>HU</v>
          </cell>
          <cell r="BP659" t="str">
            <v>MP</v>
          </cell>
          <cell r="BQ659" t="str">
            <v>MD</v>
          </cell>
          <cell r="BR659" t="str">
            <v>RS</v>
          </cell>
          <cell r="BS659" t="str">
            <v>EO</v>
          </cell>
          <cell r="BT659" t="str">
            <v>TE</v>
          </cell>
          <cell r="BU659" t="str">
            <v>IF</v>
          </cell>
          <cell r="BV659" t="str">
            <v xml:space="preserve">ID </v>
          </cell>
          <cell r="BW659" t="str">
            <v>ND</v>
          </cell>
          <cell r="BX659" t="str">
            <v>DB</v>
          </cell>
          <cell r="BY659">
            <v>55</v>
          </cell>
          <cell r="BZ659" t="str">
            <v>AT</v>
          </cell>
          <cell r="CA659" t="str">
            <v>SU</v>
          </cell>
          <cell r="CB659" t="str">
            <v>MY</v>
          </cell>
          <cell r="CC659" t="str">
            <v>ME</v>
          </cell>
          <cell r="CD659">
            <v>60</v>
          </cell>
          <cell r="CE659" t="str">
            <v>RR</v>
          </cell>
          <cell r="CF659" t="str">
            <v>AX</v>
          </cell>
          <cell r="CG659" t="str">
            <v>DP</v>
          </cell>
        </row>
        <row r="660">
          <cell r="V660" t="str">
            <v>Type</v>
          </cell>
          <cell r="W660" t="str">
            <v>CHOICE</v>
          </cell>
          <cell r="X660" t="str">
            <v>CHOICE</v>
          </cell>
          <cell r="Y660" t="str">
            <v>CHOICE</v>
          </cell>
          <cell r="Z660" t="str">
            <v>CHOICE/SCO-4</v>
          </cell>
          <cell r="AA660" t="str">
            <v>CHOICE</v>
          </cell>
          <cell r="AB660" t="str">
            <v>CHOICE</v>
          </cell>
          <cell r="AC660" t="str">
            <v>CHOICE</v>
          </cell>
          <cell r="AD660" t="str">
            <v>CHOICE</v>
          </cell>
          <cell r="AE660" t="str">
            <v>CHOICE</v>
          </cell>
          <cell r="AF660" t="str">
            <v>CHOICE/SCO-2</v>
          </cell>
          <cell r="AG660" t="str">
            <v>CHOICE</v>
          </cell>
          <cell r="AH660" t="str">
            <v>CHOICE</v>
          </cell>
          <cell r="AI660" t="str">
            <v>CHOICE/SCO-2</v>
          </cell>
          <cell r="AJ660" t="str">
            <v>CHOICE</v>
          </cell>
          <cell r="AK660" t="str">
            <v>CHOICE</v>
          </cell>
          <cell r="AL660" t="str">
            <v>CHOICE</v>
          </cell>
          <cell r="AM660" t="str">
            <v>CHOICE</v>
          </cell>
          <cell r="AN660" t="str">
            <v>CHOICE</v>
          </cell>
          <cell r="AO660" t="str">
            <v>CHOICE</v>
          </cell>
          <cell r="AP660" t="str">
            <v>CHOICE</v>
          </cell>
          <cell r="AQ660" t="str">
            <v>CHOICE</v>
          </cell>
          <cell r="AR660" t="str">
            <v>CHOICE</v>
          </cell>
          <cell r="AS660" t="str">
            <v>CHOICE</v>
          </cell>
          <cell r="AT660" t="str">
            <v>CHOICE</v>
          </cell>
          <cell r="AU660" t="str">
            <v>CHOICE</v>
          </cell>
          <cell r="AV660" t="str">
            <v>CHOICE/SCO-4</v>
          </cell>
          <cell r="AW660" t="str">
            <v>CHOICE/SCO-2</v>
          </cell>
          <cell r="AX660" t="str">
            <v>CHOICE</v>
          </cell>
          <cell r="AY660" t="str">
            <v>CHOICE</v>
          </cell>
          <cell r="AZ660" t="str">
            <v>CHOICE</v>
          </cell>
          <cell r="BA660" t="str">
            <v>CHOICE</v>
          </cell>
          <cell r="BB660" t="str">
            <v>CHOICE/SCO-2</v>
          </cell>
          <cell r="BC660" t="str">
            <v>CHOICE</v>
          </cell>
          <cell r="BD660" t="str">
            <v>CHOICE</v>
          </cell>
          <cell r="BE660" t="str">
            <v>CHOICE</v>
          </cell>
          <cell r="BF660" t="str">
            <v>CHOICE</v>
          </cell>
          <cell r="BG660" t="str">
            <v>CHOICE</v>
          </cell>
          <cell r="BH660" t="str">
            <v>CHOICE</v>
          </cell>
          <cell r="BI660" t="str">
            <v>CHOICE</v>
          </cell>
          <cell r="BJ660" t="str">
            <v>CHOICE</v>
          </cell>
          <cell r="BK660" t="str">
            <v>CHOICE</v>
          </cell>
          <cell r="BL660" t="str">
            <v>CHOICE</v>
          </cell>
          <cell r="BM660" t="str">
            <v>CHOICE</v>
          </cell>
          <cell r="BN660" t="str">
            <v>CHOICE</v>
          </cell>
          <cell r="BO660" t="str">
            <v>CHOICE</v>
          </cell>
          <cell r="BP660" t="str">
            <v>CHOICE</v>
          </cell>
          <cell r="BQ660" t="str">
            <v>CHOICE</v>
          </cell>
          <cell r="BR660" t="str">
            <v>CHOICE</v>
          </cell>
          <cell r="BS660" t="str">
            <v>CHOICE</v>
          </cell>
          <cell r="BT660" t="str">
            <v>CHOICE</v>
          </cell>
          <cell r="BU660" t="str">
            <v>CHOICE</v>
          </cell>
          <cell r="BV660" t="str">
            <v>CHOICE</v>
          </cell>
          <cell r="BW660" t="str">
            <v>CHOICE</v>
          </cell>
          <cell r="BX660" t="str">
            <v>CHOICE</v>
          </cell>
          <cell r="BY660" t="str">
            <v>CHOICE</v>
          </cell>
          <cell r="BZ660" t="str">
            <v>CHOICE</v>
          </cell>
          <cell r="CA660" t="str">
            <v>CHOICE</v>
          </cell>
          <cell r="CB660" t="str">
            <v>CHOICE</v>
          </cell>
          <cell r="CC660" t="str">
            <v>CHOICE</v>
          </cell>
          <cell r="CD660" t="str">
            <v>CHOICE</v>
          </cell>
          <cell r="CE660" t="str">
            <v>CHOICE</v>
          </cell>
          <cell r="CF660" t="str">
            <v>CHOICE</v>
          </cell>
          <cell r="CG660" t="str">
            <v>CHOICE</v>
          </cell>
        </row>
        <row r="661">
          <cell r="V661" t="str">
            <v>RATE</v>
          </cell>
          <cell r="W661">
            <v>13.6875</v>
          </cell>
          <cell r="X661">
            <v>13.6875</v>
          </cell>
          <cell r="Y661">
            <v>13.6875</v>
          </cell>
          <cell r="Z661">
            <v>13.6875</v>
          </cell>
          <cell r="AA661">
            <v>13.6875</v>
          </cell>
          <cell r="AB661">
            <v>13.6875</v>
          </cell>
          <cell r="AC661">
            <v>13.6875</v>
          </cell>
          <cell r="AD661">
            <v>13.6875</v>
          </cell>
          <cell r="AE661">
            <v>13.6875</v>
          </cell>
          <cell r="AF661">
            <v>13.6875</v>
          </cell>
          <cell r="AG661">
            <v>13.6875</v>
          </cell>
          <cell r="AH661">
            <v>13.6875</v>
          </cell>
          <cell r="AI661">
            <v>13.6875</v>
          </cell>
          <cell r="AJ661">
            <v>13.6875</v>
          </cell>
          <cell r="AK661">
            <v>13.6875</v>
          </cell>
          <cell r="AL661">
            <v>13.6875</v>
          </cell>
          <cell r="AM661">
            <v>13.6875</v>
          </cell>
          <cell r="AN661">
            <v>13.6875</v>
          </cell>
          <cell r="AO661">
            <v>13.6875</v>
          </cell>
          <cell r="AP661">
            <v>13.6875</v>
          </cell>
          <cell r="AQ661">
            <v>13.6875</v>
          </cell>
          <cell r="AR661">
            <v>13.6875</v>
          </cell>
          <cell r="AS661">
            <v>13.6875</v>
          </cell>
          <cell r="AT661">
            <v>13.6875</v>
          </cell>
          <cell r="AU661">
            <v>13.6875</v>
          </cell>
          <cell r="AV661">
            <v>13.6875</v>
          </cell>
          <cell r="AW661">
            <v>13.6875</v>
          </cell>
          <cell r="AX661">
            <v>13.6875</v>
          </cell>
          <cell r="AY661">
            <v>13.6875</v>
          </cell>
          <cell r="AZ661">
            <v>13.6875</v>
          </cell>
          <cell r="BA661">
            <v>13.6875</v>
          </cell>
          <cell r="BB661">
            <v>13.6875</v>
          </cell>
          <cell r="BC661">
            <v>13.6875</v>
          </cell>
          <cell r="BD661">
            <v>13.6875</v>
          </cell>
          <cell r="BE661">
            <v>13.6875</v>
          </cell>
          <cell r="BF661">
            <v>13.6875</v>
          </cell>
          <cell r="BG661">
            <v>13.6875</v>
          </cell>
          <cell r="BH661">
            <v>13.6875</v>
          </cell>
          <cell r="BI661">
            <v>13.6875</v>
          </cell>
          <cell r="BJ661">
            <v>13.6875</v>
          </cell>
          <cell r="BK661">
            <v>13.6875</v>
          </cell>
          <cell r="BL661">
            <v>13.6875</v>
          </cell>
          <cell r="BM661">
            <v>13.6875</v>
          </cell>
          <cell r="BN661">
            <v>13.6875</v>
          </cell>
          <cell r="BO661">
            <v>13.6875</v>
          </cell>
          <cell r="BP661">
            <v>13.6875</v>
          </cell>
          <cell r="BQ661">
            <v>13.6875</v>
          </cell>
          <cell r="BR661">
            <v>13.6875</v>
          </cell>
          <cell r="BS661">
            <v>13.6875</v>
          </cell>
          <cell r="BT661">
            <v>13.6875</v>
          </cell>
          <cell r="BU661">
            <v>13.6875</v>
          </cell>
          <cell r="BV661">
            <v>13.6875</v>
          </cell>
          <cell r="BW661">
            <v>13.6875</v>
          </cell>
          <cell r="BX661">
            <v>13.6875</v>
          </cell>
          <cell r="BY661">
            <v>13.6875</v>
          </cell>
          <cell r="BZ661">
            <v>13.6875</v>
          </cell>
          <cell r="CA661">
            <v>13.6875</v>
          </cell>
          <cell r="CB661">
            <v>13.6875</v>
          </cell>
          <cell r="CC661">
            <v>13.6875</v>
          </cell>
          <cell r="CD661">
            <v>13.6875</v>
          </cell>
          <cell r="CE661">
            <v>13.6875</v>
          </cell>
          <cell r="CF661">
            <v>13.6875</v>
          </cell>
          <cell r="CG661">
            <v>13.6875</v>
          </cell>
        </row>
        <row r="662">
          <cell r="V662" t="str">
            <v>Sum</v>
          </cell>
          <cell r="W662">
            <v>1042</v>
          </cell>
          <cell r="X662">
            <v>33957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</row>
        <row r="663">
          <cell r="V663" t="str">
            <v>TOTAL</v>
          </cell>
          <cell r="W663">
            <v>1042</v>
          </cell>
          <cell r="X663">
            <v>33957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</row>
        <row r="664">
          <cell r="V664" t="str">
            <v>OFFER NUMBER</v>
          </cell>
          <cell r="W664">
            <v>5210</v>
          </cell>
          <cell r="X664">
            <v>5211</v>
          </cell>
          <cell r="Y664">
            <v>5212</v>
          </cell>
          <cell r="Z664">
            <v>5213</v>
          </cell>
          <cell r="AA664">
            <v>5214</v>
          </cell>
          <cell r="AB664" t="str">
            <v>N/A</v>
          </cell>
          <cell r="AC664">
            <v>5215</v>
          </cell>
          <cell r="AD664">
            <v>5216</v>
          </cell>
          <cell r="AE664">
            <v>5217</v>
          </cell>
          <cell r="AF664">
            <v>5218</v>
          </cell>
          <cell r="AG664">
            <v>5219</v>
          </cell>
          <cell r="AH664">
            <v>5220</v>
          </cell>
          <cell r="AI664">
            <v>5221</v>
          </cell>
          <cell r="AJ664">
            <v>5222</v>
          </cell>
          <cell r="AK664">
            <v>5223</v>
          </cell>
          <cell r="AL664">
            <v>5224</v>
          </cell>
          <cell r="AM664">
            <v>5225</v>
          </cell>
          <cell r="AN664" t="str">
            <v>NA</v>
          </cell>
          <cell r="AO664">
            <v>5226</v>
          </cell>
          <cell r="AP664" t="str">
            <v>NA</v>
          </cell>
          <cell r="AQ664">
            <v>5227</v>
          </cell>
          <cell r="AR664">
            <v>5228</v>
          </cell>
          <cell r="AS664" t="str">
            <v>NA</v>
          </cell>
          <cell r="AT664">
            <v>5229</v>
          </cell>
          <cell r="AU664">
            <v>5230</v>
          </cell>
          <cell r="AV664">
            <v>5231</v>
          </cell>
          <cell r="AW664">
            <v>5232</v>
          </cell>
          <cell r="AX664">
            <v>5233</v>
          </cell>
          <cell r="AY664" t="str">
            <v>NA</v>
          </cell>
          <cell r="AZ664">
            <v>5234</v>
          </cell>
          <cell r="BA664">
            <v>5235</v>
          </cell>
          <cell r="BB664">
            <v>5236</v>
          </cell>
          <cell r="BC664">
            <v>5237</v>
          </cell>
          <cell r="BD664">
            <v>5238</v>
          </cell>
          <cell r="BE664">
            <v>5239</v>
          </cell>
          <cell r="BF664">
            <v>5240</v>
          </cell>
          <cell r="BG664">
            <v>5241</v>
          </cell>
          <cell r="BH664">
            <v>5242</v>
          </cell>
          <cell r="BI664">
            <v>5243</v>
          </cell>
          <cell r="BJ664">
            <v>5244</v>
          </cell>
          <cell r="BK664" t="str">
            <v>NA</v>
          </cell>
          <cell r="BL664">
            <v>5245</v>
          </cell>
          <cell r="BM664">
            <v>5246</v>
          </cell>
          <cell r="BN664">
            <v>5247</v>
          </cell>
          <cell r="BO664">
            <v>5248</v>
          </cell>
          <cell r="BP664">
            <v>5249</v>
          </cell>
          <cell r="BQ664">
            <v>5250</v>
          </cell>
          <cell r="BR664">
            <v>5251</v>
          </cell>
          <cell r="BS664">
            <v>5252</v>
          </cell>
          <cell r="BT664">
            <v>5253</v>
          </cell>
          <cell r="BU664">
            <v>5254</v>
          </cell>
          <cell r="BV664">
            <v>5255</v>
          </cell>
          <cell r="BW664">
            <v>5256</v>
          </cell>
          <cell r="BX664">
            <v>5257</v>
          </cell>
          <cell r="BY664" t="str">
            <v>NA</v>
          </cell>
          <cell r="BZ664">
            <v>5258</v>
          </cell>
          <cell r="CA664">
            <v>5259</v>
          </cell>
          <cell r="CB664">
            <v>5260</v>
          </cell>
          <cell r="CC664">
            <v>5261</v>
          </cell>
          <cell r="CD664" t="str">
            <v>NA</v>
          </cell>
          <cell r="CE664">
            <v>5262</v>
          </cell>
          <cell r="CF664">
            <v>5263</v>
          </cell>
          <cell r="CG664">
            <v>5264</v>
          </cell>
        </row>
        <row r="697">
          <cell r="V697" t="str">
            <v>Name</v>
          </cell>
          <cell r="W697" t="str">
            <v>National Gas&amp;Elec</v>
          </cell>
          <cell r="X697" t="str">
            <v>Just Energy</v>
          </cell>
          <cell r="Y697" t="str">
            <v>SFE Energy</v>
          </cell>
          <cell r="Z697" t="str">
            <v>Direct Energy Service</v>
          </cell>
          <cell r="AA697" t="str">
            <v>Shipley Energy</v>
          </cell>
          <cell r="AB697" t="str">
            <v>C6</v>
          </cell>
          <cell r="AC697" t="str">
            <v>Engie Power &amp; Gas</v>
          </cell>
          <cell r="AD697" t="str">
            <v>My Choice Energy</v>
          </cell>
          <cell r="AE697" t="str">
            <v>Santanna</v>
          </cell>
          <cell r="AF697" t="str">
            <v>IGS</v>
          </cell>
          <cell r="AG697" t="str">
            <v>Verde Energy</v>
          </cell>
          <cell r="AH697" t="str">
            <v>Alpha G &amp; E</v>
          </cell>
          <cell r="AI697" t="str">
            <v>Constellation Energy</v>
          </cell>
          <cell r="AJ697" t="str">
            <v>Titan Gas</v>
          </cell>
          <cell r="AK697" t="str">
            <v>Stand</v>
          </cell>
          <cell r="AL697" t="str">
            <v>US Gas</v>
          </cell>
          <cell r="AM697" t="str">
            <v>Energy Harbor</v>
          </cell>
          <cell r="AN697" t="str">
            <v>C18</v>
          </cell>
          <cell r="AO697" t="str">
            <v>Ohio Nat Gas</v>
          </cell>
          <cell r="AP697" t="str">
            <v>C20</v>
          </cell>
          <cell r="AQ697" t="str">
            <v>NTherm LLC</v>
          </cell>
          <cell r="AR697" t="str">
            <v>Energy Plus</v>
          </cell>
          <cell r="AS697" t="str">
            <v>C23</v>
          </cell>
          <cell r="AT697" t="str">
            <v>UGI Energy</v>
          </cell>
          <cell r="AU697" t="str">
            <v>Xoom Energy</v>
          </cell>
          <cell r="AV697" t="str">
            <v>AEP</v>
          </cell>
          <cell r="AW697" t="str">
            <v>Snyder Brothers</v>
          </cell>
          <cell r="AX697" t="str">
            <v>Quake Energy</v>
          </cell>
          <cell r="AY697" t="str">
            <v>C29</v>
          </cell>
          <cell r="AZ697" t="str">
            <v>Symmetry Energy</v>
          </cell>
          <cell r="BA697" t="str">
            <v>NextEra</v>
          </cell>
          <cell r="BB697" t="str">
            <v>United Energy</v>
          </cell>
          <cell r="BC697" t="str">
            <v>Amer Pwr&amp;Gas</v>
          </cell>
          <cell r="BD697" t="str">
            <v>Ambit Energy</v>
          </cell>
          <cell r="BE697" t="str">
            <v>Park Power</v>
          </cell>
          <cell r="BF697" t="str">
            <v>Green Choice Energy</v>
          </cell>
          <cell r="BG697" t="str">
            <v>Frontier Utilities</v>
          </cell>
          <cell r="BH697" t="str">
            <v>Vista Energy</v>
          </cell>
          <cell r="BI697" t="str">
            <v>Statewise Energy</v>
          </cell>
          <cell r="BJ697" t="str">
            <v>Utility Gas&amp;Power</v>
          </cell>
          <cell r="BK697" t="str">
            <v>C41</v>
          </cell>
          <cell r="BL697" t="str">
            <v>New Wave</v>
          </cell>
          <cell r="BM697" t="str">
            <v>Archer Energy</v>
          </cell>
          <cell r="BN697" t="str">
            <v>Reliant Energy</v>
          </cell>
          <cell r="BO697" t="str">
            <v>Hudson Energy</v>
          </cell>
          <cell r="BP697" t="str">
            <v>MPower Energy</v>
          </cell>
          <cell r="BQ697" t="str">
            <v>Median Energy C</v>
          </cell>
          <cell r="BR697" t="str">
            <v>Realgy Energy Ser</v>
          </cell>
          <cell r="BS697" t="str">
            <v>Eligo Energy</v>
          </cell>
          <cell r="BT697" t="str">
            <v>Tomorrow Energy</v>
          </cell>
          <cell r="BU697" t="str">
            <v>Gas South, LLC</v>
          </cell>
          <cell r="BV697" t="str">
            <v>IDT Energy Inc</v>
          </cell>
          <cell r="BW697" t="str">
            <v>Nordic Energy Service</v>
          </cell>
          <cell r="BX697" t="str">
            <v>NRG Business Marketing, LLC</v>
          </cell>
          <cell r="BY697" t="str">
            <v>C55</v>
          </cell>
          <cell r="BZ697" t="str">
            <v>Atlantic Energy</v>
          </cell>
          <cell r="CA697" t="str">
            <v>South Bay Energy</v>
          </cell>
          <cell r="CB697" t="str">
            <v>Mercury Energy</v>
          </cell>
          <cell r="CC697" t="str">
            <v>Major Energy Service</v>
          </cell>
          <cell r="CD697" t="str">
            <v>C60</v>
          </cell>
          <cell r="CE697" t="str">
            <v>Kiwi Energy</v>
          </cell>
          <cell r="CF697" t="str">
            <v>Inspire Energy</v>
          </cell>
          <cell r="CG697" t="str">
            <v>Discount Power</v>
          </cell>
        </row>
        <row r="698">
          <cell r="V698" t="str">
            <v>Abbreviation</v>
          </cell>
          <cell r="W698" t="str">
            <v>NT</v>
          </cell>
          <cell r="X698" t="str">
            <v>AC</v>
          </cell>
          <cell r="Y698" t="str">
            <v>SF</v>
          </cell>
          <cell r="Z698" t="str">
            <v>CE</v>
          </cell>
          <cell r="AA698" t="str">
            <v>SH</v>
          </cell>
          <cell r="AB698">
            <v>6</v>
          </cell>
          <cell r="AC698" t="str">
            <v>PY</v>
          </cell>
          <cell r="AD698" t="str">
            <v>FO</v>
          </cell>
          <cell r="AE698" t="str">
            <v>SN</v>
          </cell>
          <cell r="AF698" t="str">
            <v>IG</v>
          </cell>
          <cell r="AG698" t="str">
            <v>VU</v>
          </cell>
          <cell r="AH698" t="str">
            <v>HA</v>
          </cell>
          <cell r="AI698" t="str">
            <v>CG</v>
          </cell>
          <cell r="AJ698" t="str">
            <v>TT</v>
          </cell>
          <cell r="AK698" t="str">
            <v>ST</v>
          </cell>
          <cell r="AL698" t="str">
            <v>US</v>
          </cell>
          <cell r="AM698" t="str">
            <v>EH</v>
          </cell>
          <cell r="AN698">
            <v>18</v>
          </cell>
          <cell r="AO698" t="str">
            <v>ON</v>
          </cell>
          <cell r="AP698">
            <v>20</v>
          </cell>
          <cell r="AQ698" t="str">
            <v>TH</v>
          </cell>
          <cell r="AR698" t="str">
            <v>EY</v>
          </cell>
          <cell r="AS698">
            <v>23</v>
          </cell>
          <cell r="AT698" t="str">
            <v>UG</v>
          </cell>
          <cell r="AU698" t="str">
            <v>XO</v>
          </cell>
          <cell r="AV698" t="str">
            <v>EL</v>
          </cell>
          <cell r="AW698" t="str">
            <v>SB</v>
          </cell>
          <cell r="AX698" t="str">
            <v>QU</v>
          </cell>
          <cell r="AY698">
            <v>29</v>
          </cell>
          <cell r="AZ698" t="str">
            <v>CP</v>
          </cell>
          <cell r="BA698" t="str">
            <v>NX</v>
          </cell>
          <cell r="BB698" t="str">
            <v>UD</v>
          </cell>
          <cell r="BC698" t="str">
            <v>AP</v>
          </cell>
          <cell r="BD698" t="str">
            <v>AB</v>
          </cell>
          <cell r="BE698" t="str">
            <v>PW</v>
          </cell>
          <cell r="BF698" t="str">
            <v>RP</v>
          </cell>
          <cell r="BG698" t="str">
            <v>FR</v>
          </cell>
          <cell r="BH698" t="str">
            <v>VS</v>
          </cell>
          <cell r="BI698" t="str">
            <v>SW</v>
          </cell>
          <cell r="BJ698" t="str">
            <v>UP</v>
          </cell>
          <cell r="BK698">
            <v>41</v>
          </cell>
          <cell r="BL698" t="str">
            <v>NW</v>
          </cell>
          <cell r="BM698" t="str">
            <v>AR</v>
          </cell>
          <cell r="BN698" t="str">
            <v>RL</v>
          </cell>
          <cell r="BO698" t="str">
            <v>HU</v>
          </cell>
          <cell r="BP698" t="str">
            <v>MP</v>
          </cell>
          <cell r="BQ698" t="str">
            <v>MD</v>
          </cell>
          <cell r="BR698" t="str">
            <v>RS</v>
          </cell>
          <cell r="BS698" t="str">
            <v>EO</v>
          </cell>
          <cell r="BT698" t="str">
            <v>TE</v>
          </cell>
          <cell r="BU698" t="str">
            <v>IF</v>
          </cell>
          <cell r="BV698" t="str">
            <v xml:space="preserve">ID </v>
          </cell>
          <cell r="BW698" t="str">
            <v>ND</v>
          </cell>
          <cell r="BX698" t="str">
            <v>DB</v>
          </cell>
          <cell r="BY698">
            <v>55</v>
          </cell>
          <cell r="BZ698" t="str">
            <v>AT</v>
          </cell>
          <cell r="CA698" t="str">
            <v>SU</v>
          </cell>
          <cell r="CB698" t="str">
            <v>MY</v>
          </cell>
          <cell r="CC698" t="str">
            <v>ME</v>
          </cell>
          <cell r="CD698">
            <v>60</v>
          </cell>
          <cell r="CE698" t="str">
            <v>RR</v>
          </cell>
          <cell r="CF698" t="str">
            <v>AX</v>
          </cell>
          <cell r="CG698" t="str">
            <v>DP</v>
          </cell>
        </row>
        <row r="699">
          <cell r="V699" t="str">
            <v>Type</v>
          </cell>
          <cell r="W699" t="str">
            <v>CHOICE</v>
          </cell>
          <cell r="X699" t="str">
            <v>CHOICE</v>
          </cell>
          <cell r="Y699" t="str">
            <v>CHOICE</v>
          </cell>
          <cell r="Z699" t="str">
            <v>CHOICE/SCO-4</v>
          </cell>
          <cell r="AA699" t="str">
            <v>CHOICE</v>
          </cell>
          <cell r="AB699" t="str">
            <v>CHOICE</v>
          </cell>
          <cell r="AC699" t="str">
            <v>CHOICE</v>
          </cell>
          <cell r="AD699" t="str">
            <v>CHOICE</v>
          </cell>
          <cell r="AE699" t="str">
            <v>CHOICE</v>
          </cell>
          <cell r="AF699" t="str">
            <v>CHOICE/SCO-2</v>
          </cell>
          <cell r="AG699" t="str">
            <v>CHOICE</v>
          </cell>
          <cell r="AH699" t="str">
            <v>CHOICE</v>
          </cell>
          <cell r="AI699" t="str">
            <v>CHOICE/SCO-2</v>
          </cell>
          <cell r="AJ699" t="str">
            <v>CHOICE</v>
          </cell>
          <cell r="AK699" t="str">
            <v>CHOICE</v>
          </cell>
          <cell r="AL699" t="str">
            <v>CHOICE</v>
          </cell>
          <cell r="AM699" t="str">
            <v>CHOICE</v>
          </cell>
          <cell r="AN699" t="str">
            <v>CHOICE</v>
          </cell>
          <cell r="AO699" t="str">
            <v>CHOICE</v>
          </cell>
          <cell r="AP699" t="str">
            <v>CHOICE</v>
          </cell>
          <cell r="AQ699" t="str">
            <v>CHOICE</v>
          </cell>
          <cell r="AR699" t="str">
            <v>CHOICE</v>
          </cell>
          <cell r="AS699" t="str">
            <v>CHOICE</v>
          </cell>
          <cell r="AT699" t="str">
            <v>CHOICE</v>
          </cell>
          <cell r="AU699" t="str">
            <v>CHOICE</v>
          </cell>
          <cell r="AV699" t="str">
            <v>CHOICE/SCO-4</v>
          </cell>
          <cell r="AW699" t="str">
            <v>CHOICE/SCO-2</v>
          </cell>
          <cell r="AX699" t="str">
            <v>CHOICE</v>
          </cell>
          <cell r="AY699" t="str">
            <v>CHOICE</v>
          </cell>
          <cell r="AZ699" t="str">
            <v>CHOICE</v>
          </cell>
          <cell r="BA699" t="str">
            <v>CHOICE</v>
          </cell>
          <cell r="BB699" t="str">
            <v>CHOICE/SCO-2</v>
          </cell>
          <cell r="BC699" t="str">
            <v>CHOICE</v>
          </cell>
          <cell r="BD699" t="str">
            <v>CHOICE</v>
          </cell>
          <cell r="BE699" t="str">
            <v>CHOICE</v>
          </cell>
          <cell r="BF699" t="str">
            <v>CHOICE</v>
          </cell>
          <cell r="BG699" t="str">
            <v>CHOICE</v>
          </cell>
          <cell r="BH699" t="str">
            <v>CHOICE</v>
          </cell>
          <cell r="BI699" t="str">
            <v>CHOICE</v>
          </cell>
          <cell r="BJ699" t="str">
            <v>CHOICE</v>
          </cell>
          <cell r="BK699" t="str">
            <v>CHOICE</v>
          </cell>
          <cell r="BL699" t="str">
            <v>CHOICE</v>
          </cell>
          <cell r="BM699" t="str">
            <v>CHOICE</v>
          </cell>
          <cell r="BN699" t="str">
            <v>CHOICE</v>
          </cell>
          <cell r="BO699" t="str">
            <v>CHOICE</v>
          </cell>
          <cell r="BP699" t="str">
            <v>CHOICE</v>
          </cell>
          <cell r="BQ699" t="str">
            <v>CHOICE</v>
          </cell>
          <cell r="BR699" t="str">
            <v>CHOICE</v>
          </cell>
          <cell r="BS699" t="str">
            <v>CHOICE</v>
          </cell>
          <cell r="BT699" t="str">
            <v>CHOICE</v>
          </cell>
          <cell r="BU699" t="str">
            <v>CHOICE</v>
          </cell>
          <cell r="BV699" t="str">
            <v>CHOICE</v>
          </cell>
          <cell r="BW699" t="str">
            <v>CHOICE</v>
          </cell>
          <cell r="BX699" t="str">
            <v>CHOICE</v>
          </cell>
          <cell r="BY699" t="str">
            <v>CHOICE</v>
          </cell>
          <cell r="BZ699" t="str">
            <v>CHOICE</v>
          </cell>
          <cell r="CA699" t="str">
            <v>CHOICE</v>
          </cell>
          <cell r="CB699" t="str">
            <v>CHOICE</v>
          </cell>
          <cell r="CC699" t="str">
            <v>CHOICE</v>
          </cell>
          <cell r="CD699" t="str">
            <v>CHOICE</v>
          </cell>
          <cell r="CE699" t="str">
            <v>CHOICE</v>
          </cell>
          <cell r="CF699" t="str">
            <v>CHOICE</v>
          </cell>
          <cell r="CG699" t="str">
            <v>CHOICE</v>
          </cell>
        </row>
        <row r="700">
          <cell r="V700" t="str">
            <v>RATE</v>
          </cell>
          <cell r="W700">
            <v>10.168999999999999</v>
          </cell>
          <cell r="X700">
            <v>10.168999999999999</v>
          </cell>
          <cell r="Y700">
            <v>10.168999999999999</v>
          </cell>
          <cell r="Z700">
            <v>10.168999999999999</v>
          </cell>
          <cell r="AA700">
            <v>10.168999999999999</v>
          </cell>
          <cell r="AB700">
            <v>10.168999999999999</v>
          </cell>
          <cell r="AC700">
            <v>10.168999999999999</v>
          </cell>
          <cell r="AD700">
            <v>10.168999999999999</v>
          </cell>
          <cell r="AE700">
            <v>10.168999999999999</v>
          </cell>
          <cell r="AF700">
            <v>10.168999999999999</v>
          </cell>
          <cell r="AG700">
            <v>10.168999999999999</v>
          </cell>
          <cell r="AH700">
            <v>10.168999999999999</v>
          </cell>
          <cell r="AI700">
            <v>10.168999999999999</v>
          </cell>
          <cell r="AJ700">
            <v>10.168999999999999</v>
          </cell>
          <cell r="AK700">
            <v>10.168999999999999</v>
          </cell>
          <cell r="AL700">
            <v>10.168999999999999</v>
          </cell>
          <cell r="AM700">
            <v>10.168999999999999</v>
          </cell>
          <cell r="AN700">
            <v>10.168999999999999</v>
          </cell>
          <cell r="AO700">
            <v>10.168999999999999</v>
          </cell>
          <cell r="AP700">
            <v>10.168999999999999</v>
          </cell>
          <cell r="AQ700">
            <v>10.168999999999999</v>
          </cell>
          <cell r="AR700">
            <v>10.168999999999999</v>
          </cell>
          <cell r="AS700">
            <v>10.168999999999999</v>
          </cell>
          <cell r="AT700">
            <v>10.168999999999999</v>
          </cell>
          <cell r="AU700">
            <v>10.168999999999999</v>
          </cell>
          <cell r="AV700">
            <v>10.168999999999999</v>
          </cell>
          <cell r="AW700">
            <v>10.168999999999999</v>
          </cell>
          <cell r="AX700">
            <v>10.168999999999999</v>
          </cell>
          <cell r="AY700">
            <v>10.168999999999999</v>
          </cell>
          <cell r="AZ700">
            <v>10.168999999999999</v>
          </cell>
          <cell r="BA700">
            <v>10.168999999999999</v>
          </cell>
          <cell r="BB700">
            <v>10.168999999999999</v>
          </cell>
          <cell r="BC700">
            <v>10.168999999999999</v>
          </cell>
          <cell r="BD700">
            <v>10.168999999999999</v>
          </cell>
          <cell r="BE700">
            <v>10.168999999999999</v>
          </cell>
          <cell r="BF700">
            <v>10.168999999999999</v>
          </cell>
          <cell r="BG700">
            <v>10.168999999999999</v>
          </cell>
          <cell r="BH700">
            <v>10.168999999999999</v>
          </cell>
          <cell r="BI700">
            <v>10.168999999999999</v>
          </cell>
          <cell r="BJ700">
            <v>10.168999999999999</v>
          </cell>
          <cell r="BK700">
            <v>10.168999999999999</v>
          </cell>
          <cell r="BL700">
            <v>10.168999999999999</v>
          </cell>
          <cell r="BM700">
            <v>10.168999999999999</v>
          </cell>
          <cell r="BN700">
            <v>10.168999999999999</v>
          </cell>
          <cell r="BO700">
            <v>10.168999999999999</v>
          </cell>
          <cell r="BP700">
            <v>10.168999999999999</v>
          </cell>
          <cell r="BQ700">
            <v>10.168999999999999</v>
          </cell>
          <cell r="BR700">
            <v>10.168999999999999</v>
          </cell>
          <cell r="BS700">
            <v>10.168999999999999</v>
          </cell>
          <cell r="BT700">
            <v>10.168999999999999</v>
          </cell>
          <cell r="BU700">
            <v>10.168999999999999</v>
          </cell>
          <cell r="BV700">
            <v>10.168999999999999</v>
          </cell>
          <cell r="BW700">
            <v>10.168999999999999</v>
          </cell>
          <cell r="BX700">
            <v>10.168999999999999</v>
          </cell>
          <cell r="BY700">
            <v>10.168999999999999</v>
          </cell>
          <cell r="BZ700">
            <v>10.168999999999999</v>
          </cell>
          <cell r="CA700">
            <v>10.168999999999999</v>
          </cell>
          <cell r="CB700">
            <v>10.168999999999999</v>
          </cell>
          <cell r="CC700">
            <v>10.168999999999999</v>
          </cell>
          <cell r="CD700">
            <v>10.168999999999999</v>
          </cell>
          <cell r="CE700">
            <v>10.168999999999999</v>
          </cell>
          <cell r="CF700">
            <v>10.168999999999999</v>
          </cell>
          <cell r="CG700">
            <v>10.168999999999999</v>
          </cell>
        </row>
        <row r="701">
          <cell r="V701" t="str">
            <v>22 PORTSMOUTH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</row>
        <row r="702">
          <cell r="V702" t="str">
            <v>23-1 TOLEDO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  <cell r="BL702">
            <v>0</v>
          </cell>
          <cell r="BM702">
            <v>0</v>
          </cell>
          <cell r="BN702">
            <v>0</v>
          </cell>
          <cell r="BO702">
            <v>0</v>
          </cell>
          <cell r="BP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</row>
        <row r="703">
          <cell r="V703" t="str">
            <v>23-3 LIMA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0</v>
          </cell>
          <cell r="BN703">
            <v>0</v>
          </cell>
          <cell r="BO703">
            <v>0</v>
          </cell>
          <cell r="BP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</row>
        <row r="704">
          <cell r="V704" t="str">
            <v>23-4 ALLIANCE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O704">
            <v>0</v>
          </cell>
          <cell r="BP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</row>
        <row r="705">
          <cell r="V705" t="str">
            <v>23-5 COLUMBUS</v>
          </cell>
          <cell r="W705">
            <v>1042</v>
          </cell>
          <cell r="X705">
            <v>33957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0</v>
          </cell>
          <cell r="BY705">
            <v>0</v>
          </cell>
          <cell r="BZ705">
            <v>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</row>
        <row r="706">
          <cell r="V706" t="str">
            <v>23-6 DAYTON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</row>
        <row r="707">
          <cell r="V707" t="str">
            <v>23-8 MANSFIELD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0</v>
          </cell>
          <cell r="BX707">
            <v>0</v>
          </cell>
          <cell r="BY707">
            <v>0</v>
          </cell>
          <cell r="BZ707">
            <v>0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</row>
        <row r="708">
          <cell r="V708" t="str">
            <v>23-9 OHIO MISC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0</v>
          </cell>
          <cell r="BN708">
            <v>0</v>
          </cell>
          <cell r="BO708">
            <v>0</v>
          </cell>
          <cell r="BP708">
            <v>0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</row>
        <row r="709">
          <cell r="V709" t="str">
            <v>23N-2 PARMA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0</v>
          </cell>
          <cell r="BL709">
            <v>0</v>
          </cell>
          <cell r="BM709">
            <v>0</v>
          </cell>
          <cell r="BN709">
            <v>0</v>
          </cell>
          <cell r="BO709">
            <v>0</v>
          </cell>
          <cell r="BP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</row>
        <row r="710">
          <cell r="V710" t="str">
            <v>23N-7 SANDUSKY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</row>
        <row r="711">
          <cell r="V711" t="str">
            <v>24-35 PITTSBURGH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</row>
        <row r="712">
          <cell r="V712" t="str">
            <v>24-39 NEWCASTLE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</row>
        <row r="713">
          <cell r="V713" t="str">
            <v>TOTAL</v>
          </cell>
          <cell r="W713">
            <v>1042</v>
          </cell>
          <cell r="X713">
            <v>33957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0</v>
          </cell>
          <cell r="BI713">
            <v>0</v>
          </cell>
          <cell r="BJ713">
            <v>0</v>
          </cell>
          <cell r="BK713">
            <v>0</v>
          </cell>
          <cell r="BL713">
            <v>0</v>
          </cell>
          <cell r="BM713">
            <v>0</v>
          </cell>
          <cell r="BN713">
            <v>0</v>
          </cell>
          <cell r="BO713">
            <v>0</v>
          </cell>
          <cell r="BP713">
            <v>0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</row>
        <row r="714">
          <cell r="V714" t="str">
            <v>OFFER NUMBER</v>
          </cell>
          <cell r="W714">
            <v>26027370</v>
          </cell>
          <cell r="X714">
            <v>26027371</v>
          </cell>
          <cell r="Y714">
            <v>26027372</v>
          </cell>
          <cell r="Z714">
            <v>2627373</v>
          </cell>
          <cell r="AA714">
            <v>26027374</v>
          </cell>
          <cell r="AB714" t="str">
            <v>NA</v>
          </cell>
          <cell r="AC714">
            <v>26027375</v>
          </cell>
          <cell r="AD714">
            <v>26027376</v>
          </cell>
          <cell r="AE714">
            <v>26027377</v>
          </cell>
          <cell r="AF714">
            <v>26027378</v>
          </cell>
          <cell r="AG714">
            <v>26027356</v>
          </cell>
          <cell r="AH714">
            <v>26027358</v>
          </cell>
          <cell r="AI714">
            <v>26027360</v>
          </cell>
          <cell r="AJ714">
            <v>26027362</v>
          </cell>
          <cell r="AK714">
            <v>26027364</v>
          </cell>
          <cell r="AL714">
            <v>26027366</v>
          </cell>
          <cell r="AM714">
            <v>26027367</v>
          </cell>
          <cell r="AN714" t="str">
            <v>NA</v>
          </cell>
          <cell r="AO714">
            <v>26027368</v>
          </cell>
          <cell r="AP714" t="str">
            <v>NA</v>
          </cell>
          <cell r="AQ714">
            <v>26027369</v>
          </cell>
          <cell r="AR714">
            <v>26027379</v>
          </cell>
          <cell r="AS714" t="str">
            <v>NA</v>
          </cell>
          <cell r="AT714">
            <v>26027380</v>
          </cell>
          <cell r="AU714">
            <v>26027381</v>
          </cell>
          <cell r="AV714">
            <v>26027382</v>
          </cell>
          <cell r="AW714">
            <v>26027383</v>
          </cell>
          <cell r="AX714">
            <v>26027384</v>
          </cell>
          <cell r="AY714" t="str">
            <v>NA</v>
          </cell>
          <cell r="AZ714">
            <v>26027385</v>
          </cell>
          <cell r="BA714">
            <v>26027386</v>
          </cell>
          <cell r="BB714">
            <v>26027387</v>
          </cell>
          <cell r="BC714">
            <v>26027388</v>
          </cell>
          <cell r="BD714">
            <v>26027389</v>
          </cell>
          <cell r="BE714">
            <v>26027390</v>
          </cell>
          <cell r="BF714">
            <v>26027391</v>
          </cell>
          <cell r="BG714">
            <v>26027392</v>
          </cell>
          <cell r="BH714">
            <v>26027393</v>
          </cell>
          <cell r="BI714">
            <v>26027394</v>
          </cell>
          <cell r="BJ714">
            <v>26027395</v>
          </cell>
          <cell r="BK714" t="str">
            <v>NA</v>
          </cell>
          <cell r="BL714">
            <v>26027396</v>
          </cell>
          <cell r="BM714">
            <v>26027397</v>
          </cell>
          <cell r="BN714">
            <v>26027398</v>
          </cell>
          <cell r="BO714">
            <v>26027399</v>
          </cell>
          <cell r="BP714">
            <v>26027400</v>
          </cell>
          <cell r="BQ714">
            <v>26027346</v>
          </cell>
          <cell r="BR714">
            <v>26027347</v>
          </cell>
          <cell r="BS714">
            <v>26027348</v>
          </cell>
          <cell r="BT714">
            <v>26027349</v>
          </cell>
          <cell r="BU714">
            <v>20627350</v>
          </cell>
          <cell r="BV714">
            <v>26027351</v>
          </cell>
          <cell r="BW714">
            <v>26027352</v>
          </cell>
          <cell r="BX714">
            <v>26027353</v>
          </cell>
          <cell r="BY714" t="str">
            <v>NA</v>
          </cell>
          <cell r="BZ714">
            <v>26027354</v>
          </cell>
          <cell r="CA714">
            <v>26027355</v>
          </cell>
          <cell r="CB714">
            <v>26027357</v>
          </cell>
          <cell r="CC714">
            <v>26027359</v>
          </cell>
          <cell r="CD714" t="str">
            <v>NA</v>
          </cell>
          <cell r="CE714">
            <v>26027361</v>
          </cell>
          <cell r="CF714">
            <v>26027363</v>
          </cell>
          <cell r="CG714">
            <v>2607365</v>
          </cell>
        </row>
        <row r="777">
          <cell r="V777" t="str">
            <v>Name</v>
          </cell>
          <cell r="W777" t="str">
            <v>National Gas&amp;Elec</v>
          </cell>
          <cell r="X777" t="str">
            <v>Just Energy</v>
          </cell>
          <cell r="Y777" t="str">
            <v>SFE Energy</v>
          </cell>
          <cell r="Z777" t="str">
            <v>Direct Energy Service</v>
          </cell>
          <cell r="AA777" t="str">
            <v>Shipley Energy</v>
          </cell>
          <cell r="AB777" t="str">
            <v>C6</v>
          </cell>
          <cell r="AC777" t="str">
            <v>Engie Power &amp; Gas</v>
          </cell>
          <cell r="AD777" t="str">
            <v>My Choice Energy</v>
          </cell>
          <cell r="AE777" t="str">
            <v>Santanna</v>
          </cell>
          <cell r="AF777" t="str">
            <v>IGS</v>
          </cell>
          <cell r="AG777" t="str">
            <v>Verde Energy</v>
          </cell>
          <cell r="AH777" t="str">
            <v>Alpha G &amp; E</v>
          </cell>
          <cell r="AI777" t="str">
            <v>Constellation Energy</v>
          </cell>
          <cell r="AJ777" t="str">
            <v>Titan Gas</v>
          </cell>
          <cell r="AK777" t="str">
            <v>Stand</v>
          </cell>
          <cell r="AL777" t="str">
            <v>US Gas</v>
          </cell>
          <cell r="AM777" t="str">
            <v>Energy Harbor</v>
          </cell>
          <cell r="AN777" t="str">
            <v>C18</v>
          </cell>
          <cell r="AO777" t="str">
            <v>Ohio Nat Gas</v>
          </cell>
          <cell r="AP777" t="str">
            <v>C20</v>
          </cell>
          <cell r="AQ777" t="str">
            <v>NTherm LLC</v>
          </cell>
          <cell r="AR777" t="str">
            <v>Energy Plus</v>
          </cell>
          <cell r="AS777" t="str">
            <v>C23</v>
          </cell>
          <cell r="AT777" t="str">
            <v>UGI Energy</v>
          </cell>
          <cell r="AU777" t="str">
            <v>Xoom Energy</v>
          </cell>
          <cell r="AV777" t="str">
            <v>AEP</v>
          </cell>
          <cell r="AW777" t="str">
            <v>Snyder Brothers</v>
          </cell>
          <cell r="AX777" t="str">
            <v>Quake Energy</v>
          </cell>
          <cell r="AY777" t="str">
            <v>C29</v>
          </cell>
          <cell r="AZ777" t="str">
            <v>Symmetry Energy</v>
          </cell>
          <cell r="BA777" t="str">
            <v>NextEra</v>
          </cell>
          <cell r="BB777" t="str">
            <v>United Energy</v>
          </cell>
          <cell r="BC777" t="str">
            <v>Amer Pwr&amp;Gas</v>
          </cell>
          <cell r="BD777" t="str">
            <v>Ambit Energy</v>
          </cell>
          <cell r="BE777" t="str">
            <v>Park Power</v>
          </cell>
          <cell r="BF777" t="str">
            <v>Green Choice Energy</v>
          </cell>
          <cell r="BG777" t="str">
            <v>Frontier Utilities</v>
          </cell>
          <cell r="BH777" t="str">
            <v>Vista Energy</v>
          </cell>
          <cell r="BI777" t="str">
            <v>Statewise Energy</v>
          </cell>
          <cell r="BJ777" t="str">
            <v>Utility Gas&amp;Power</v>
          </cell>
          <cell r="BK777" t="str">
            <v>C41</v>
          </cell>
          <cell r="BL777" t="str">
            <v>New Wave</v>
          </cell>
          <cell r="BM777" t="str">
            <v>Archer Energy</v>
          </cell>
          <cell r="BN777" t="str">
            <v>Reliant Energy</v>
          </cell>
          <cell r="BO777" t="str">
            <v>Hudson Energy</v>
          </cell>
          <cell r="BP777" t="str">
            <v>MPower Energy</v>
          </cell>
          <cell r="BQ777" t="str">
            <v>Median Energy C</v>
          </cell>
          <cell r="BR777" t="str">
            <v>Realgy Energy Ser</v>
          </cell>
          <cell r="BS777" t="str">
            <v>Eligo Energy</v>
          </cell>
          <cell r="BT777" t="str">
            <v>Tomorrow Energy</v>
          </cell>
          <cell r="BU777" t="str">
            <v>Gas South, LLC</v>
          </cell>
          <cell r="BV777" t="str">
            <v>IDT Energy Inc</v>
          </cell>
          <cell r="BW777" t="str">
            <v>Nordic Energy Service</v>
          </cell>
          <cell r="BX777" t="str">
            <v>NRG Business Marketing, LLC</v>
          </cell>
          <cell r="BY777" t="str">
            <v>C55</v>
          </cell>
          <cell r="BZ777" t="str">
            <v>Atlantic Energy</v>
          </cell>
          <cell r="CA777" t="str">
            <v>South Bay Energy</v>
          </cell>
          <cell r="CB777" t="str">
            <v>Mercury Energy</v>
          </cell>
          <cell r="CC777" t="str">
            <v>Major Energy Service</v>
          </cell>
          <cell r="CD777" t="str">
            <v>C60</v>
          </cell>
          <cell r="CE777" t="str">
            <v>Kiwi Energy</v>
          </cell>
          <cell r="CF777" t="str">
            <v>Inspire Energy</v>
          </cell>
          <cell r="CG777" t="str">
            <v>Discount Power</v>
          </cell>
        </row>
        <row r="778">
          <cell r="V778" t="str">
            <v>Abbreviation</v>
          </cell>
          <cell r="W778" t="str">
            <v>NT</v>
          </cell>
          <cell r="X778" t="str">
            <v>AC</v>
          </cell>
          <cell r="Y778" t="str">
            <v>SF</v>
          </cell>
          <cell r="Z778" t="str">
            <v>CE</v>
          </cell>
          <cell r="AA778" t="str">
            <v>SH</v>
          </cell>
          <cell r="AB778">
            <v>6</v>
          </cell>
          <cell r="AC778" t="str">
            <v>PY</v>
          </cell>
          <cell r="AD778" t="str">
            <v>FO</v>
          </cell>
          <cell r="AE778" t="str">
            <v>SN</v>
          </cell>
          <cell r="AF778" t="str">
            <v>IG</v>
          </cell>
          <cell r="AG778" t="str">
            <v>VU</v>
          </cell>
          <cell r="AH778" t="str">
            <v>HA</v>
          </cell>
          <cell r="AI778" t="str">
            <v>CG</v>
          </cell>
          <cell r="AJ778" t="str">
            <v>TT</v>
          </cell>
          <cell r="AK778" t="str">
            <v>ST</v>
          </cell>
          <cell r="AL778" t="str">
            <v>US</v>
          </cell>
          <cell r="AM778" t="str">
            <v>EH</v>
          </cell>
          <cell r="AN778">
            <v>18</v>
          </cell>
          <cell r="AO778" t="str">
            <v>ON</v>
          </cell>
          <cell r="AP778">
            <v>20</v>
          </cell>
          <cell r="AQ778" t="str">
            <v>TH</v>
          </cell>
          <cell r="AR778" t="str">
            <v>EY</v>
          </cell>
          <cell r="AS778">
            <v>23</v>
          </cell>
          <cell r="AT778" t="str">
            <v>UG</v>
          </cell>
          <cell r="AU778" t="str">
            <v>XO</v>
          </cell>
          <cell r="AV778" t="str">
            <v>EL</v>
          </cell>
          <cell r="AW778" t="str">
            <v>SB</v>
          </cell>
          <cell r="AX778" t="str">
            <v>QU</v>
          </cell>
          <cell r="AY778">
            <v>29</v>
          </cell>
          <cell r="AZ778" t="str">
            <v>CP</v>
          </cell>
          <cell r="BA778" t="str">
            <v>NX</v>
          </cell>
          <cell r="BB778" t="str">
            <v>UD</v>
          </cell>
          <cell r="BC778" t="str">
            <v>AP</v>
          </cell>
          <cell r="BD778" t="str">
            <v>AB</v>
          </cell>
          <cell r="BE778" t="str">
            <v>PW</v>
          </cell>
          <cell r="BF778" t="str">
            <v>RP</v>
          </cell>
          <cell r="BG778" t="str">
            <v>FR</v>
          </cell>
          <cell r="BH778" t="str">
            <v>VS</v>
          </cell>
          <cell r="BI778" t="str">
            <v>SW</v>
          </cell>
          <cell r="BJ778" t="str">
            <v>UP</v>
          </cell>
          <cell r="BK778">
            <v>41</v>
          </cell>
          <cell r="BL778" t="str">
            <v>NW</v>
          </cell>
          <cell r="BM778" t="str">
            <v>AR</v>
          </cell>
          <cell r="BN778" t="str">
            <v>RL</v>
          </cell>
          <cell r="BO778" t="str">
            <v>HU</v>
          </cell>
          <cell r="BP778" t="str">
            <v>MP</v>
          </cell>
          <cell r="BQ778" t="str">
            <v>MD</v>
          </cell>
          <cell r="BR778" t="str">
            <v>RS</v>
          </cell>
          <cell r="BS778" t="str">
            <v>EO</v>
          </cell>
          <cell r="BT778" t="str">
            <v>TE</v>
          </cell>
          <cell r="BU778" t="str">
            <v>IF</v>
          </cell>
          <cell r="BV778" t="str">
            <v xml:space="preserve">ID </v>
          </cell>
          <cell r="BW778" t="str">
            <v>ND</v>
          </cell>
          <cell r="BX778" t="str">
            <v>DB</v>
          </cell>
          <cell r="BY778">
            <v>55</v>
          </cell>
          <cell r="BZ778" t="str">
            <v>AT</v>
          </cell>
          <cell r="CA778" t="str">
            <v>SU</v>
          </cell>
          <cell r="CB778" t="str">
            <v>MY</v>
          </cell>
          <cell r="CC778" t="str">
            <v>ME</v>
          </cell>
          <cell r="CD778">
            <v>60</v>
          </cell>
          <cell r="CE778" t="str">
            <v>RR</v>
          </cell>
          <cell r="CF778" t="str">
            <v>AX</v>
          </cell>
          <cell r="CG778" t="str">
            <v>DP</v>
          </cell>
        </row>
        <row r="779">
          <cell r="V779" t="str">
            <v>Type</v>
          </cell>
          <cell r="W779" t="str">
            <v>CHOICE</v>
          </cell>
          <cell r="X779" t="str">
            <v>CHOICE</v>
          </cell>
          <cell r="Y779" t="str">
            <v>CHOICE</v>
          </cell>
          <cell r="Z779" t="str">
            <v>CHOICE/SCO-4</v>
          </cell>
          <cell r="AA779" t="str">
            <v>CHOICE</v>
          </cell>
          <cell r="AB779" t="str">
            <v>CHOICE</v>
          </cell>
          <cell r="AC779" t="str">
            <v>CHOICE</v>
          </cell>
          <cell r="AD779" t="str">
            <v>CHOICE</v>
          </cell>
          <cell r="AE779" t="str">
            <v>CHOICE</v>
          </cell>
          <cell r="AF779" t="str">
            <v>CHOICE/SCO-2</v>
          </cell>
          <cell r="AG779" t="str">
            <v>CHOICE</v>
          </cell>
          <cell r="AH779" t="str">
            <v>CHOICE</v>
          </cell>
          <cell r="AI779" t="str">
            <v>CHOICE/SCO-2</v>
          </cell>
          <cell r="AJ779" t="str">
            <v>CHOICE</v>
          </cell>
          <cell r="AK779" t="str">
            <v>CHOICE</v>
          </cell>
          <cell r="AL779" t="str">
            <v>CHOICE</v>
          </cell>
          <cell r="AM779" t="str">
            <v>CHOICE</v>
          </cell>
          <cell r="AN779" t="str">
            <v>CHOICE</v>
          </cell>
          <cell r="AO779" t="str">
            <v>CHOICE</v>
          </cell>
          <cell r="AP779" t="str">
            <v>CHOICE</v>
          </cell>
          <cell r="AQ779" t="str">
            <v>CHOICE</v>
          </cell>
          <cell r="AR779" t="str">
            <v>CHOICE</v>
          </cell>
          <cell r="AS779" t="str">
            <v>CHOICE</v>
          </cell>
          <cell r="AT779" t="str">
            <v>CHOICE</v>
          </cell>
          <cell r="AU779" t="str">
            <v>CHOICE</v>
          </cell>
          <cell r="AV779" t="str">
            <v>CHOICE/SCO-4</v>
          </cell>
          <cell r="AW779" t="str">
            <v>CHOICE/SCO-2</v>
          </cell>
          <cell r="AX779" t="str">
            <v>CHOICE</v>
          </cell>
          <cell r="AY779" t="str">
            <v>CHOICE</v>
          </cell>
          <cell r="AZ779" t="str">
            <v>CHOICE</v>
          </cell>
          <cell r="BA779" t="str">
            <v>CHOICE</v>
          </cell>
          <cell r="BB779" t="str">
            <v>CHOICE/SCO-2</v>
          </cell>
          <cell r="BC779" t="str">
            <v>CHOICE</v>
          </cell>
          <cell r="BD779" t="str">
            <v>CHOICE</v>
          </cell>
          <cell r="BE779" t="str">
            <v>CHOICE</v>
          </cell>
          <cell r="BF779" t="str">
            <v>CHOICE</v>
          </cell>
          <cell r="BG779" t="str">
            <v>CHOICE</v>
          </cell>
          <cell r="BH779" t="str">
            <v>CHOICE</v>
          </cell>
          <cell r="BI779" t="str">
            <v>CHOICE</v>
          </cell>
          <cell r="BJ779" t="str">
            <v>CHOICE</v>
          </cell>
          <cell r="BK779" t="str">
            <v>CHOICE</v>
          </cell>
          <cell r="BL779" t="str">
            <v>CHOICE</v>
          </cell>
          <cell r="BM779" t="str">
            <v>CHOICE</v>
          </cell>
          <cell r="BN779" t="str">
            <v>CHOICE</v>
          </cell>
          <cell r="BO779" t="str">
            <v>CHOICE</v>
          </cell>
          <cell r="BP779" t="str">
            <v>CHOICE</v>
          </cell>
          <cell r="BQ779" t="str">
            <v>CHOICE</v>
          </cell>
          <cell r="BR779" t="str">
            <v>CHOICE</v>
          </cell>
          <cell r="BS779" t="str">
            <v>CHOICE</v>
          </cell>
          <cell r="BT779" t="str">
            <v>CHOICE</v>
          </cell>
          <cell r="BU779" t="str">
            <v>CHOICE</v>
          </cell>
          <cell r="BV779" t="str">
            <v>CHOICE</v>
          </cell>
          <cell r="BW779" t="str">
            <v>CHOICE</v>
          </cell>
          <cell r="BX779" t="str">
            <v>CHOICE</v>
          </cell>
          <cell r="BY779" t="str">
            <v>CHOICE</v>
          </cell>
          <cell r="BZ779" t="str">
            <v>CHOICE</v>
          </cell>
          <cell r="CA779" t="str">
            <v>CHOICE</v>
          </cell>
          <cell r="CB779" t="str">
            <v>CHOICE</v>
          </cell>
          <cell r="CC779" t="str">
            <v>CHOICE</v>
          </cell>
          <cell r="CD779" t="str">
            <v>CHOICE</v>
          </cell>
          <cell r="CE779" t="str">
            <v>CHOICE</v>
          </cell>
          <cell r="CF779" t="str">
            <v>CHOICE</v>
          </cell>
          <cell r="CG779" t="str">
            <v>CHOICE</v>
          </cell>
        </row>
        <row r="780">
          <cell r="V780" t="str">
            <v>RATE</v>
          </cell>
          <cell r="W780">
            <v>4.5022000000000002</v>
          </cell>
          <cell r="X780">
            <v>4.5022000000000002</v>
          </cell>
          <cell r="Y780">
            <v>4.5022000000000002</v>
          </cell>
          <cell r="Z780">
            <v>4.5022000000000002</v>
          </cell>
          <cell r="AA780">
            <v>4.5022000000000002</v>
          </cell>
          <cell r="AB780">
            <v>4.5022000000000002</v>
          </cell>
          <cell r="AC780">
            <v>4.5022000000000002</v>
          </cell>
          <cell r="AD780">
            <v>4.5022000000000002</v>
          </cell>
          <cell r="AE780">
            <v>4.5022000000000002</v>
          </cell>
          <cell r="AF780">
            <v>4.5022000000000002</v>
          </cell>
          <cell r="AG780">
            <v>4.5022000000000002</v>
          </cell>
          <cell r="AH780">
            <v>4.5022000000000002</v>
          </cell>
          <cell r="AI780">
            <v>4.5022000000000002</v>
          </cell>
          <cell r="AJ780">
            <v>4.5022000000000002</v>
          </cell>
          <cell r="AK780">
            <v>4.5022000000000002</v>
          </cell>
          <cell r="AL780">
            <v>4.5022000000000002</v>
          </cell>
          <cell r="AM780">
            <v>4.5022000000000002</v>
          </cell>
          <cell r="AN780">
            <v>4.5022000000000002</v>
          </cell>
          <cell r="AO780">
            <v>4.5022000000000002</v>
          </cell>
          <cell r="AP780">
            <v>4.5022000000000002</v>
          </cell>
          <cell r="AQ780">
            <v>4.5022000000000002</v>
          </cell>
          <cell r="AR780">
            <v>4.5022000000000002</v>
          </cell>
          <cell r="AS780">
            <v>4.5022000000000002</v>
          </cell>
          <cell r="AT780">
            <v>4.5022000000000002</v>
          </cell>
          <cell r="AU780">
            <v>4.5022000000000002</v>
          </cell>
          <cell r="AV780">
            <v>4.5022000000000002</v>
          </cell>
          <cell r="AW780">
            <v>4.5022000000000002</v>
          </cell>
          <cell r="AX780">
            <v>4.5022000000000002</v>
          </cell>
          <cell r="AY780">
            <v>4.5022000000000002</v>
          </cell>
          <cell r="AZ780">
            <v>4.5022000000000002</v>
          </cell>
          <cell r="BA780">
            <v>4.5022000000000002</v>
          </cell>
          <cell r="BB780">
            <v>4.5022000000000002</v>
          </cell>
          <cell r="BC780">
            <v>4.5022000000000002</v>
          </cell>
          <cell r="BD780">
            <v>4.5022000000000002</v>
          </cell>
          <cell r="BE780">
            <v>4.5022000000000002</v>
          </cell>
          <cell r="BF780">
            <v>4.5022000000000002</v>
          </cell>
          <cell r="BG780">
            <v>4.5022000000000002</v>
          </cell>
          <cell r="BH780">
            <v>4.5022000000000002</v>
          </cell>
          <cell r="BI780">
            <v>4.5022000000000002</v>
          </cell>
          <cell r="BJ780">
            <v>4.5022000000000002</v>
          </cell>
          <cell r="BK780">
            <v>4.5022000000000002</v>
          </cell>
          <cell r="BL780">
            <v>4.5022000000000002</v>
          </cell>
          <cell r="BM780">
            <v>4.5022000000000002</v>
          </cell>
          <cell r="BN780">
            <v>4.5022000000000002</v>
          </cell>
          <cell r="BO780">
            <v>4.5022000000000002</v>
          </cell>
          <cell r="BP780">
            <v>4.5022000000000002</v>
          </cell>
          <cell r="BQ780">
            <v>4.5022000000000002</v>
          </cell>
          <cell r="BR780">
            <v>4.5022000000000002</v>
          </cell>
          <cell r="BS780">
            <v>4.5022000000000002</v>
          </cell>
          <cell r="BT780">
            <v>4.5022000000000002</v>
          </cell>
          <cell r="BU780">
            <v>4.5022000000000002</v>
          </cell>
          <cell r="BV780">
            <v>4.5022000000000002</v>
          </cell>
          <cell r="BW780">
            <v>4.5022000000000002</v>
          </cell>
          <cell r="BX780">
            <v>4.5022000000000002</v>
          </cell>
          <cell r="BY780">
            <v>4.5022000000000002</v>
          </cell>
          <cell r="BZ780">
            <v>4.5022000000000002</v>
          </cell>
          <cell r="CA780">
            <v>4.5022000000000002</v>
          </cell>
          <cell r="CB780">
            <v>4.5022000000000002</v>
          </cell>
          <cell r="CC780">
            <v>4.5022000000000002</v>
          </cell>
          <cell r="CD780">
            <v>4.5022000000000002</v>
          </cell>
          <cell r="CE780">
            <v>4.5022000000000002</v>
          </cell>
          <cell r="CF780">
            <v>4.5022000000000002</v>
          </cell>
          <cell r="CG780">
            <v>4.5022000000000002</v>
          </cell>
        </row>
        <row r="781">
          <cell r="V781" t="str">
            <v>23-4 ALLIANCE</v>
          </cell>
          <cell r="W781">
            <v>376</v>
          </cell>
          <cell r="X781">
            <v>12255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  <cell r="BL781">
            <v>0</v>
          </cell>
          <cell r="BM781">
            <v>0</v>
          </cell>
          <cell r="BN781">
            <v>0</v>
          </cell>
          <cell r="BO781">
            <v>0</v>
          </cell>
          <cell r="BP781">
            <v>0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  <cell r="CG781">
            <v>0</v>
          </cell>
        </row>
        <row r="782">
          <cell r="V782" t="str">
            <v>TOTAL</v>
          </cell>
          <cell r="W782">
            <v>376</v>
          </cell>
          <cell r="X782">
            <v>12255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0</v>
          </cell>
          <cell r="BL782">
            <v>0</v>
          </cell>
          <cell r="BM782">
            <v>0</v>
          </cell>
          <cell r="BN782">
            <v>0</v>
          </cell>
          <cell r="BO782">
            <v>0</v>
          </cell>
          <cell r="BP782">
            <v>0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0</v>
          </cell>
          <cell r="CG782">
            <v>0</v>
          </cell>
        </row>
        <row r="783">
          <cell r="V783" t="str">
            <v>OFFER NUMBER</v>
          </cell>
          <cell r="W783">
            <v>147172</v>
          </cell>
          <cell r="X783">
            <v>147173</v>
          </cell>
          <cell r="Y783">
            <v>147174</v>
          </cell>
          <cell r="Z783">
            <v>147175</v>
          </cell>
          <cell r="AA783">
            <v>147176</v>
          </cell>
          <cell r="AB783" t="str">
            <v>N/A</v>
          </cell>
          <cell r="AC783">
            <v>147177</v>
          </cell>
          <cell r="AD783">
            <v>147178</v>
          </cell>
          <cell r="AE783">
            <v>147179</v>
          </cell>
          <cell r="AF783">
            <v>147180</v>
          </cell>
          <cell r="AG783">
            <v>147181</v>
          </cell>
          <cell r="AH783">
            <v>147182</v>
          </cell>
          <cell r="AI783">
            <v>147183</v>
          </cell>
          <cell r="AJ783">
            <v>147184</v>
          </cell>
          <cell r="AK783">
            <v>147185</v>
          </cell>
          <cell r="AL783">
            <v>147186</v>
          </cell>
          <cell r="AM783">
            <v>147187</v>
          </cell>
          <cell r="AN783" t="str">
            <v>N/A</v>
          </cell>
          <cell r="AO783">
            <v>147188</v>
          </cell>
          <cell r="AP783" t="str">
            <v>N/A</v>
          </cell>
          <cell r="AQ783">
            <v>147189</v>
          </cell>
          <cell r="AR783">
            <v>147190</v>
          </cell>
          <cell r="AS783" t="str">
            <v>N/A</v>
          </cell>
          <cell r="AT783">
            <v>147191</v>
          </cell>
          <cell r="AU783">
            <v>147192</v>
          </cell>
          <cell r="AV783">
            <v>147193</v>
          </cell>
          <cell r="AW783">
            <v>147194</v>
          </cell>
          <cell r="AX783">
            <v>147195</v>
          </cell>
          <cell r="AY783" t="str">
            <v>N/A</v>
          </cell>
          <cell r="AZ783">
            <v>147196</v>
          </cell>
          <cell r="BA783">
            <v>147197</v>
          </cell>
          <cell r="BB783">
            <v>147198</v>
          </cell>
          <cell r="BC783">
            <v>147199</v>
          </cell>
          <cell r="BD783">
            <v>147200</v>
          </cell>
          <cell r="BE783">
            <v>147201</v>
          </cell>
          <cell r="BF783" t="str">
            <v>N/A</v>
          </cell>
          <cell r="BG783">
            <v>147202</v>
          </cell>
          <cell r="BH783">
            <v>147203</v>
          </cell>
          <cell r="BI783">
            <v>147204</v>
          </cell>
          <cell r="BJ783">
            <v>147205</v>
          </cell>
          <cell r="BK783" t="str">
            <v>N/A</v>
          </cell>
          <cell r="BL783">
            <v>147206</v>
          </cell>
          <cell r="BM783">
            <v>147207</v>
          </cell>
          <cell r="BN783">
            <v>147208</v>
          </cell>
          <cell r="BO783">
            <v>147209</v>
          </cell>
          <cell r="BP783">
            <v>147210</v>
          </cell>
          <cell r="BQ783">
            <v>147211</v>
          </cell>
          <cell r="BR783">
            <v>147212</v>
          </cell>
          <cell r="BS783">
            <v>147213</v>
          </cell>
          <cell r="BT783">
            <v>147214</v>
          </cell>
          <cell r="BU783">
            <v>147215</v>
          </cell>
          <cell r="BV783">
            <v>147216</v>
          </cell>
          <cell r="BW783">
            <v>147217</v>
          </cell>
          <cell r="BX783">
            <v>147218</v>
          </cell>
          <cell r="BY783" t="str">
            <v>N/A</v>
          </cell>
          <cell r="BZ783">
            <v>147219</v>
          </cell>
          <cell r="CA783" t="str">
            <v>N/A</v>
          </cell>
          <cell r="CB783">
            <v>147220</v>
          </cell>
          <cell r="CC783">
            <v>147221</v>
          </cell>
          <cell r="CD783" t="str">
            <v>N/A</v>
          </cell>
          <cell r="CE783" t="str">
            <v>N/A</v>
          </cell>
          <cell r="CF783">
            <v>147222</v>
          </cell>
          <cell r="CG783">
            <v>147223</v>
          </cell>
        </row>
        <row r="818">
          <cell r="V818" t="str">
            <v>Name</v>
          </cell>
          <cell r="W818" t="str">
            <v>National Gas&amp;Elec</v>
          </cell>
          <cell r="X818" t="str">
            <v>Just Energy</v>
          </cell>
          <cell r="Y818" t="str">
            <v>SFE Energy</v>
          </cell>
          <cell r="Z818" t="str">
            <v>Direct Energy Service</v>
          </cell>
          <cell r="AA818" t="str">
            <v>Shipley Energy</v>
          </cell>
          <cell r="AB818" t="str">
            <v>C6</v>
          </cell>
          <cell r="AC818" t="str">
            <v>Engie Power &amp; Gas</v>
          </cell>
          <cell r="AD818" t="str">
            <v>My Choice Energy</v>
          </cell>
          <cell r="AE818" t="str">
            <v>Santanna</v>
          </cell>
          <cell r="AF818" t="str">
            <v>IGS</v>
          </cell>
          <cell r="AG818" t="str">
            <v>Verde Energy</v>
          </cell>
          <cell r="AH818" t="str">
            <v>Alpha G &amp; E</v>
          </cell>
          <cell r="AI818" t="str">
            <v>Constellation Energy</v>
          </cell>
          <cell r="AJ818" t="str">
            <v>Titan Gas</v>
          </cell>
          <cell r="AK818" t="str">
            <v>Stand</v>
          </cell>
          <cell r="AL818" t="str">
            <v>US Gas</v>
          </cell>
          <cell r="AM818" t="str">
            <v>Energy Harbor</v>
          </cell>
          <cell r="AN818" t="str">
            <v>C18</v>
          </cell>
          <cell r="AO818" t="str">
            <v>Ohio Nat Gas</v>
          </cell>
          <cell r="AP818" t="str">
            <v>C20</v>
          </cell>
          <cell r="AQ818" t="str">
            <v>NTherm LLC</v>
          </cell>
          <cell r="AR818" t="str">
            <v>Energy Plus</v>
          </cell>
          <cell r="AS818" t="str">
            <v>C23</v>
          </cell>
          <cell r="AT818" t="str">
            <v>UGI Energy</v>
          </cell>
          <cell r="AU818" t="str">
            <v>Xoom Energy</v>
          </cell>
          <cell r="AV818" t="str">
            <v>AEP</v>
          </cell>
          <cell r="AW818" t="str">
            <v>Snyder Brothers</v>
          </cell>
          <cell r="AX818" t="str">
            <v>Quake Energy</v>
          </cell>
          <cell r="AY818" t="str">
            <v>C29</v>
          </cell>
          <cell r="AZ818" t="str">
            <v>Symmetry Energy</v>
          </cell>
          <cell r="BA818" t="str">
            <v>NextEra</v>
          </cell>
          <cell r="BB818" t="str">
            <v>United Energy</v>
          </cell>
          <cell r="BC818" t="str">
            <v>Amer Pwr&amp;Gas</v>
          </cell>
          <cell r="BD818" t="str">
            <v>Ambit Energy</v>
          </cell>
          <cell r="BE818" t="str">
            <v>Park Power</v>
          </cell>
          <cell r="BF818" t="str">
            <v>Green Choice Energy</v>
          </cell>
          <cell r="BG818" t="str">
            <v>Frontier Utilities</v>
          </cell>
          <cell r="BH818" t="str">
            <v>Vista Energy</v>
          </cell>
          <cell r="BI818" t="str">
            <v>Statewise Energy</v>
          </cell>
          <cell r="BJ818" t="str">
            <v>Utility Gas&amp;Power</v>
          </cell>
          <cell r="BK818" t="str">
            <v>C41</v>
          </cell>
          <cell r="BL818" t="str">
            <v>New Wave</v>
          </cell>
          <cell r="BM818" t="str">
            <v>Archer Energy</v>
          </cell>
          <cell r="BN818" t="str">
            <v>Reliant Energy</v>
          </cell>
          <cell r="BO818" t="str">
            <v>Hudson Energy</v>
          </cell>
          <cell r="BP818" t="str">
            <v>MPower Energy</v>
          </cell>
          <cell r="BQ818" t="str">
            <v>Median Energy C</v>
          </cell>
          <cell r="BR818" t="str">
            <v>Realgy Energy Ser</v>
          </cell>
          <cell r="BS818" t="str">
            <v>Eligo Energy</v>
          </cell>
          <cell r="BT818" t="str">
            <v>Tomorrow Energy</v>
          </cell>
          <cell r="BU818" t="str">
            <v>Gas South, LLC</v>
          </cell>
          <cell r="BV818" t="str">
            <v>IDT Energy Inc</v>
          </cell>
          <cell r="BW818" t="str">
            <v>Nordic Energy Service</v>
          </cell>
          <cell r="BX818" t="str">
            <v>NRG Business Marketing, LLC</v>
          </cell>
          <cell r="BY818" t="str">
            <v>C55</v>
          </cell>
          <cell r="BZ818" t="str">
            <v>Atlantic Energy</v>
          </cell>
          <cell r="CA818" t="str">
            <v>South Bay Energy</v>
          </cell>
          <cell r="CB818" t="str">
            <v>Mercury Energy</v>
          </cell>
          <cell r="CC818" t="str">
            <v>Major Energy Service</v>
          </cell>
          <cell r="CD818" t="str">
            <v>C60</v>
          </cell>
          <cell r="CE818" t="str">
            <v>Kiwi Energy</v>
          </cell>
          <cell r="CF818" t="str">
            <v>Inspire Energy</v>
          </cell>
          <cell r="CG818" t="str">
            <v>Discount Power</v>
          </cell>
        </row>
        <row r="819">
          <cell r="V819" t="str">
            <v>Abbreviation</v>
          </cell>
          <cell r="W819" t="str">
            <v>NT</v>
          </cell>
          <cell r="X819" t="str">
            <v>AC</v>
          </cell>
          <cell r="Y819" t="str">
            <v>SF</v>
          </cell>
          <cell r="Z819" t="str">
            <v>CE</v>
          </cell>
          <cell r="AA819" t="str">
            <v>SH</v>
          </cell>
          <cell r="AB819">
            <v>6</v>
          </cell>
          <cell r="AC819" t="str">
            <v>PY</v>
          </cell>
          <cell r="AD819" t="str">
            <v>FO</v>
          </cell>
          <cell r="AE819" t="str">
            <v>SN</v>
          </cell>
          <cell r="AF819" t="str">
            <v>IG</v>
          </cell>
          <cell r="AG819" t="str">
            <v>VU</v>
          </cell>
          <cell r="AH819" t="str">
            <v>HA</v>
          </cell>
          <cell r="AI819" t="str">
            <v>CG</v>
          </cell>
          <cell r="AJ819" t="str">
            <v>TT</v>
          </cell>
          <cell r="AK819" t="str">
            <v>ST</v>
          </cell>
          <cell r="AL819" t="str">
            <v>US</v>
          </cell>
          <cell r="AM819" t="str">
            <v>EH</v>
          </cell>
          <cell r="AN819">
            <v>18</v>
          </cell>
          <cell r="AO819" t="str">
            <v>ON</v>
          </cell>
          <cell r="AP819">
            <v>20</v>
          </cell>
          <cell r="AQ819" t="str">
            <v>TH</v>
          </cell>
          <cell r="AR819" t="str">
            <v>EY</v>
          </cell>
          <cell r="AS819">
            <v>23</v>
          </cell>
          <cell r="AT819" t="str">
            <v>UG</v>
          </cell>
          <cell r="AU819" t="str">
            <v>XO</v>
          </cell>
          <cell r="AV819" t="str">
            <v>EL</v>
          </cell>
          <cell r="AW819" t="str">
            <v>SB</v>
          </cell>
          <cell r="AX819" t="str">
            <v>QU</v>
          </cell>
          <cell r="AY819">
            <v>29</v>
          </cell>
          <cell r="AZ819" t="str">
            <v>CP</v>
          </cell>
          <cell r="BA819" t="str">
            <v>NX</v>
          </cell>
          <cell r="BB819" t="str">
            <v>UD</v>
          </cell>
          <cell r="BC819" t="str">
            <v>AP</v>
          </cell>
          <cell r="BD819" t="str">
            <v>AB</v>
          </cell>
          <cell r="BE819" t="str">
            <v>PW</v>
          </cell>
          <cell r="BF819" t="str">
            <v>RP</v>
          </cell>
          <cell r="BG819" t="str">
            <v>FR</v>
          </cell>
          <cell r="BH819" t="str">
            <v>VS</v>
          </cell>
          <cell r="BI819" t="str">
            <v>SW</v>
          </cell>
          <cell r="BJ819" t="str">
            <v>UP</v>
          </cell>
          <cell r="BK819">
            <v>41</v>
          </cell>
          <cell r="BL819" t="str">
            <v>NW</v>
          </cell>
          <cell r="BM819" t="str">
            <v>AR</v>
          </cell>
          <cell r="BN819" t="str">
            <v>RL</v>
          </cell>
          <cell r="BO819" t="str">
            <v>HU</v>
          </cell>
          <cell r="BP819" t="str">
            <v>MP</v>
          </cell>
          <cell r="BQ819" t="str">
            <v>MD</v>
          </cell>
          <cell r="BR819" t="str">
            <v>RS</v>
          </cell>
          <cell r="BS819" t="str">
            <v>EO</v>
          </cell>
          <cell r="BT819" t="str">
            <v>TE</v>
          </cell>
          <cell r="BU819" t="str">
            <v>IF</v>
          </cell>
          <cell r="BV819" t="str">
            <v xml:space="preserve">ID </v>
          </cell>
          <cell r="BW819" t="str">
            <v>ND</v>
          </cell>
          <cell r="BX819" t="str">
            <v>DB</v>
          </cell>
          <cell r="BY819">
            <v>55</v>
          </cell>
          <cell r="BZ819" t="str">
            <v>AT</v>
          </cell>
          <cell r="CA819" t="str">
            <v>SU</v>
          </cell>
          <cell r="CB819" t="str">
            <v>MY</v>
          </cell>
          <cell r="CC819" t="str">
            <v>ME</v>
          </cell>
          <cell r="CD819">
            <v>60</v>
          </cell>
          <cell r="CE819" t="str">
            <v>RR</v>
          </cell>
          <cell r="CF819" t="str">
            <v>AX</v>
          </cell>
          <cell r="CG819" t="str">
            <v>DP</v>
          </cell>
        </row>
        <row r="820">
          <cell r="V820" t="str">
            <v>Type</v>
          </cell>
          <cell r="W820" t="str">
            <v>CHOICE</v>
          </cell>
          <cell r="X820" t="str">
            <v>CHOICE</v>
          </cell>
          <cell r="Y820" t="str">
            <v>CHOICE</v>
          </cell>
          <cell r="Z820" t="str">
            <v>CHOICE/SCO-4</v>
          </cell>
          <cell r="AA820" t="str">
            <v>CHOICE</v>
          </cell>
          <cell r="AB820" t="str">
            <v>CHOICE</v>
          </cell>
          <cell r="AC820" t="str">
            <v>CHOICE</v>
          </cell>
          <cell r="AD820" t="str">
            <v>CHOICE</v>
          </cell>
          <cell r="AE820" t="str">
            <v>CHOICE</v>
          </cell>
          <cell r="AF820" t="str">
            <v>CHOICE/SCO-2</v>
          </cell>
          <cell r="AG820" t="str">
            <v>CHOICE</v>
          </cell>
          <cell r="AH820" t="str">
            <v>CHOICE</v>
          </cell>
          <cell r="AI820" t="str">
            <v>CHOICE/SCO-2</v>
          </cell>
          <cell r="AJ820" t="str">
            <v>CHOICE</v>
          </cell>
          <cell r="AK820" t="str">
            <v>CHOICE</v>
          </cell>
          <cell r="AL820" t="str">
            <v>CHOICE</v>
          </cell>
          <cell r="AM820" t="str">
            <v>CHOICE</v>
          </cell>
          <cell r="AN820" t="str">
            <v>CHOICE</v>
          </cell>
          <cell r="AO820" t="str">
            <v>CHOICE</v>
          </cell>
          <cell r="AP820" t="str">
            <v>CHOICE</v>
          </cell>
          <cell r="AQ820" t="str">
            <v>CHOICE</v>
          </cell>
          <cell r="AR820" t="str">
            <v>CHOICE</v>
          </cell>
          <cell r="AS820" t="str">
            <v>CHOICE</v>
          </cell>
          <cell r="AT820" t="str">
            <v>CHOICE</v>
          </cell>
          <cell r="AU820" t="str">
            <v>CHOICE</v>
          </cell>
          <cell r="AV820" t="str">
            <v>CHOICE/SCO-4</v>
          </cell>
          <cell r="AW820" t="str">
            <v>CHOICE/SCO-2</v>
          </cell>
          <cell r="AX820" t="str">
            <v>CHOICE</v>
          </cell>
          <cell r="AY820" t="str">
            <v>CHOICE</v>
          </cell>
          <cell r="AZ820" t="str">
            <v>CHOICE</v>
          </cell>
          <cell r="BA820" t="str">
            <v>CHOICE</v>
          </cell>
          <cell r="BB820" t="str">
            <v>CHOICE/SCO-2</v>
          </cell>
          <cell r="BC820" t="str">
            <v>CHOICE</v>
          </cell>
          <cell r="BD820" t="str">
            <v>CHOICE</v>
          </cell>
          <cell r="BE820" t="str">
            <v>CHOICE</v>
          </cell>
          <cell r="BF820" t="str">
            <v>CHOICE</v>
          </cell>
          <cell r="BG820" t="str">
            <v>CHOICE</v>
          </cell>
          <cell r="BH820" t="str">
            <v>CHOICE</v>
          </cell>
          <cell r="BI820" t="str">
            <v>CHOICE</v>
          </cell>
          <cell r="BJ820" t="str">
            <v>CHOICE</v>
          </cell>
          <cell r="BK820" t="str">
            <v>CHOICE</v>
          </cell>
          <cell r="BL820" t="str">
            <v>CHOICE</v>
          </cell>
          <cell r="BM820" t="str">
            <v>CHOICE</v>
          </cell>
          <cell r="BN820" t="str">
            <v>CHOICE</v>
          </cell>
          <cell r="BO820" t="str">
            <v>CHOICE</v>
          </cell>
          <cell r="BP820" t="str">
            <v>CHOICE</v>
          </cell>
          <cell r="BQ820" t="str">
            <v>CHOICE</v>
          </cell>
          <cell r="BR820" t="str">
            <v>CHOICE</v>
          </cell>
          <cell r="BS820" t="str">
            <v>CHOICE</v>
          </cell>
          <cell r="BT820" t="str">
            <v>CHOICE</v>
          </cell>
          <cell r="BU820" t="str">
            <v>CHOICE</v>
          </cell>
          <cell r="BV820" t="str">
            <v>CHOICE</v>
          </cell>
          <cell r="BW820" t="str">
            <v>CHOICE</v>
          </cell>
          <cell r="BX820" t="str">
            <v>CHOICE</v>
          </cell>
          <cell r="BY820" t="str">
            <v>CHOICE</v>
          </cell>
          <cell r="BZ820" t="str">
            <v>CHOICE</v>
          </cell>
          <cell r="CA820" t="str">
            <v>CHOICE</v>
          </cell>
          <cell r="CB820" t="str">
            <v>CHOICE</v>
          </cell>
          <cell r="CC820" t="str">
            <v>CHOICE</v>
          </cell>
          <cell r="CD820" t="str">
            <v>CHOICE</v>
          </cell>
          <cell r="CE820" t="str">
            <v>CHOICE</v>
          </cell>
          <cell r="CF820" t="str">
            <v>CHOICE</v>
          </cell>
          <cell r="CG820" t="str">
            <v>CHOICE</v>
          </cell>
        </row>
        <row r="821">
          <cell r="V821" t="str">
            <v>RATE-MDQ</v>
          </cell>
          <cell r="W821">
            <v>9.2600000000000002E-2</v>
          </cell>
          <cell r="X821">
            <v>9.2600000000000002E-2</v>
          </cell>
          <cell r="Y821">
            <v>9.2600000000000002E-2</v>
          </cell>
          <cell r="Z821">
            <v>9.2600000000000002E-2</v>
          </cell>
          <cell r="AA821">
            <v>9.2600000000000002E-2</v>
          </cell>
          <cell r="AB821">
            <v>9.2600000000000002E-2</v>
          </cell>
          <cell r="AC821">
            <v>9.2600000000000002E-2</v>
          </cell>
          <cell r="AD821">
            <v>9.2600000000000002E-2</v>
          </cell>
          <cell r="AE821">
            <v>9.2600000000000002E-2</v>
          </cell>
          <cell r="AF821">
            <v>9.2600000000000002E-2</v>
          </cell>
          <cell r="AG821">
            <v>9.2600000000000002E-2</v>
          </cell>
          <cell r="AH821">
            <v>9.2600000000000002E-2</v>
          </cell>
          <cell r="AI821">
            <v>9.2600000000000002E-2</v>
          </cell>
          <cell r="AJ821">
            <v>9.2600000000000002E-2</v>
          </cell>
          <cell r="AK821">
            <v>9.2600000000000002E-2</v>
          </cell>
          <cell r="AL821">
            <v>9.2600000000000002E-2</v>
          </cell>
          <cell r="AM821">
            <v>9.2600000000000002E-2</v>
          </cell>
          <cell r="AN821">
            <v>9.2600000000000002E-2</v>
          </cell>
          <cell r="AO821">
            <v>9.2600000000000002E-2</v>
          </cell>
          <cell r="AP821">
            <v>9.2600000000000002E-2</v>
          </cell>
          <cell r="AQ821">
            <v>9.2600000000000002E-2</v>
          </cell>
          <cell r="AR821">
            <v>9.2600000000000002E-2</v>
          </cell>
          <cell r="AS821">
            <v>9.2600000000000002E-2</v>
          </cell>
          <cell r="AT821">
            <v>9.2600000000000002E-2</v>
          </cell>
          <cell r="AU821">
            <v>9.2600000000000002E-2</v>
          </cell>
          <cell r="AV821">
            <v>9.2600000000000002E-2</v>
          </cell>
          <cell r="AW821">
            <v>9.2600000000000002E-2</v>
          </cell>
          <cell r="AX821">
            <v>9.2600000000000002E-2</v>
          </cell>
          <cell r="AY821">
            <v>9.2600000000000002E-2</v>
          </cell>
          <cell r="AZ821">
            <v>9.2600000000000002E-2</v>
          </cell>
          <cell r="BA821">
            <v>9.2600000000000002E-2</v>
          </cell>
          <cell r="BB821">
            <v>9.2600000000000002E-2</v>
          </cell>
          <cell r="BC821">
            <v>9.2600000000000002E-2</v>
          </cell>
          <cell r="BD821">
            <v>9.2600000000000002E-2</v>
          </cell>
          <cell r="BE821">
            <v>9.2600000000000002E-2</v>
          </cell>
          <cell r="BF821">
            <v>9.2600000000000002E-2</v>
          </cell>
          <cell r="BG821">
            <v>9.2600000000000002E-2</v>
          </cell>
          <cell r="BH821">
            <v>9.2600000000000002E-2</v>
          </cell>
          <cell r="BI821">
            <v>9.2600000000000002E-2</v>
          </cell>
          <cell r="BJ821">
            <v>9.2600000000000002E-2</v>
          </cell>
          <cell r="BK821">
            <v>9.2600000000000002E-2</v>
          </cell>
          <cell r="BL821">
            <v>9.2600000000000002E-2</v>
          </cell>
          <cell r="BM821">
            <v>9.2600000000000002E-2</v>
          </cell>
          <cell r="BN821">
            <v>9.2600000000000002E-2</v>
          </cell>
          <cell r="BO821">
            <v>9.2600000000000002E-2</v>
          </cell>
          <cell r="BP821">
            <v>9.2600000000000002E-2</v>
          </cell>
          <cell r="BQ821">
            <v>9.2600000000000002E-2</v>
          </cell>
          <cell r="BR821">
            <v>9.2600000000000002E-2</v>
          </cell>
          <cell r="BS821">
            <v>9.2600000000000002E-2</v>
          </cell>
          <cell r="BT821">
            <v>9.2600000000000002E-2</v>
          </cell>
          <cell r="BU821">
            <v>9.2600000000000002E-2</v>
          </cell>
          <cell r="BV821">
            <v>9.2600000000000002E-2</v>
          </cell>
          <cell r="BW821">
            <v>9.2600000000000002E-2</v>
          </cell>
          <cell r="BX821">
            <v>9.2600000000000002E-2</v>
          </cell>
          <cell r="BY821">
            <v>9.2600000000000002E-2</v>
          </cell>
          <cell r="BZ821">
            <v>9.2600000000000002E-2</v>
          </cell>
          <cell r="CA821">
            <v>9.2600000000000002E-2</v>
          </cell>
          <cell r="CB821">
            <v>9.2600000000000002E-2</v>
          </cell>
          <cell r="CC821">
            <v>9.2600000000000002E-2</v>
          </cell>
          <cell r="CD821">
            <v>9.2600000000000002E-2</v>
          </cell>
          <cell r="CE821">
            <v>9.2600000000000002E-2</v>
          </cell>
          <cell r="CF821">
            <v>9.2600000000000002E-2</v>
          </cell>
          <cell r="CG821">
            <v>9.2600000000000002E-2</v>
          </cell>
        </row>
        <row r="822">
          <cell r="V822" t="str">
            <v>RATE-SCQ</v>
          </cell>
          <cell r="W822">
            <v>1.17E-2</v>
          </cell>
          <cell r="X822">
            <v>1.17E-2</v>
          </cell>
          <cell r="Y822">
            <v>1.17E-2</v>
          </cell>
          <cell r="Z822">
            <v>1.17E-2</v>
          </cell>
          <cell r="AA822">
            <v>1.17E-2</v>
          </cell>
          <cell r="AB822">
            <v>1.17E-2</v>
          </cell>
          <cell r="AC822">
            <v>1.17E-2</v>
          </cell>
          <cell r="AD822">
            <v>1.17E-2</v>
          </cell>
          <cell r="AE822">
            <v>1.17E-2</v>
          </cell>
          <cell r="AF822">
            <v>1.17E-2</v>
          </cell>
          <cell r="AG822">
            <v>1.17E-2</v>
          </cell>
          <cell r="AH822">
            <v>1.17E-2</v>
          </cell>
          <cell r="AI822">
            <v>1.17E-2</v>
          </cell>
          <cell r="AJ822">
            <v>1.17E-2</v>
          </cell>
          <cell r="AK822">
            <v>1.17E-2</v>
          </cell>
          <cell r="AL822">
            <v>1.17E-2</v>
          </cell>
          <cell r="AM822">
            <v>1.17E-2</v>
          </cell>
          <cell r="AN822">
            <v>1.17E-2</v>
          </cell>
          <cell r="AO822">
            <v>1.17E-2</v>
          </cell>
          <cell r="AP822">
            <v>1.17E-2</v>
          </cell>
          <cell r="AQ822">
            <v>1.17E-2</v>
          </cell>
          <cell r="AR822">
            <v>1.17E-2</v>
          </cell>
          <cell r="AS822">
            <v>1.17E-2</v>
          </cell>
          <cell r="AT822">
            <v>1.17E-2</v>
          </cell>
          <cell r="AU822">
            <v>1.17E-2</v>
          </cell>
          <cell r="AV822">
            <v>1.17E-2</v>
          </cell>
          <cell r="AW822">
            <v>1.17E-2</v>
          </cell>
          <cell r="AX822">
            <v>1.17E-2</v>
          </cell>
          <cell r="AY822">
            <v>1.17E-2</v>
          </cell>
          <cell r="AZ822">
            <v>1.17E-2</v>
          </cell>
          <cell r="BA822">
            <v>1.17E-2</v>
          </cell>
          <cell r="BB822">
            <v>1.17E-2</v>
          </cell>
          <cell r="BC822">
            <v>1.17E-2</v>
          </cell>
          <cell r="BD822">
            <v>1.17E-2</v>
          </cell>
          <cell r="BE822">
            <v>1.17E-2</v>
          </cell>
          <cell r="BF822">
            <v>1.17E-2</v>
          </cell>
          <cell r="BG822">
            <v>1.17E-2</v>
          </cell>
          <cell r="BH822">
            <v>1.17E-2</v>
          </cell>
          <cell r="BI822">
            <v>1.17E-2</v>
          </cell>
          <cell r="BJ822">
            <v>1.17E-2</v>
          </cell>
          <cell r="BK822">
            <v>1.17E-2</v>
          </cell>
          <cell r="BL822">
            <v>1.17E-2</v>
          </cell>
          <cell r="BM822">
            <v>1.17E-2</v>
          </cell>
          <cell r="BN822">
            <v>1.17E-2</v>
          </cell>
          <cell r="BO822">
            <v>1.17E-2</v>
          </cell>
          <cell r="BP822">
            <v>1.17E-2</v>
          </cell>
          <cell r="BQ822">
            <v>1.17E-2</v>
          </cell>
          <cell r="BR822">
            <v>1.17E-2</v>
          </cell>
          <cell r="BS822">
            <v>1.17E-2</v>
          </cell>
          <cell r="BT822">
            <v>1.17E-2</v>
          </cell>
          <cell r="BU822">
            <v>1.17E-2</v>
          </cell>
          <cell r="BV822">
            <v>1.17E-2</v>
          </cell>
          <cell r="BW822">
            <v>1.17E-2</v>
          </cell>
          <cell r="BX822">
            <v>1.17E-2</v>
          </cell>
          <cell r="BY822">
            <v>1.17E-2</v>
          </cell>
          <cell r="BZ822">
            <v>1.17E-2</v>
          </cell>
          <cell r="CA822">
            <v>1.17E-2</v>
          </cell>
          <cell r="CB822">
            <v>1.17E-2</v>
          </cell>
          <cell r="CC822">
            <v>1.17E-2</v>
          </cell>
          <cell r="CD822">
            <v>1.17E-2</v>
          </cell>
          <cell r="CE822">
            <v>1.17E-2</v>
          </cell>
          <cell r="CF822">
            <v>1.17E-2</v>
          </cell>
          <cell r="CG822">
            <v>1.17E-2</v>
          </cell>
        </row>
        <row r="823">
          <cell r="V823" t="str">
            <v>MDQ</v>
          </cell>
          <cell r="W823">
            <v>327</v>
          </cell>
          <cell r="X823">
            <v>10663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0</v>
          </cell>
          <cell r="BW823">
            <v>0</v>
          </cell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</row>
        <row r="824">
          <cell r="V824" t="str">
            <v>SCQ</v>
          </cell>
          <cell r="W824">
            <v>24525</v>
          </cell>
          <cell r="X824">
            <v>799715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0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</row>
        <row r="825">
          <cell r="V825" t="str">
            <v>OFFER NUMBER</v>
          </cell>
          <cell r="W825">
            <v>50027</v>
          </cell>
          <cell r="X825">
            <v>50028</v>
          </cell>
          <cell r="Y825">
            <v>50029</v>
          </cell>
          <cell r="Z825">
            <v>50030</v>
          </cell>
          <cell r="AA825">
            <v>50031</v>
          </cell>
          <cell r="AB825" t="str">
            <v>NA</v>
          </cell>
          <cell r="AC825">
            <v>50032</v>
          </cell>
          <cell r="AD825">
            <v>50033</v>
          </cell>
          <cell r="AE825">
            <v>50034</v>
          </cell>
          <cell r="AF825">
            <v>50035</v>
          </cell>
          <cell r="AG825">
            <v>50036</v>
          </cell>
          <cell r="AH825">
            <v>50037</v>
          </cell>
          <cell r="AI825">
            <v>50038</v>
          </cell>
          <cell r="AJ825">
            <v>50039</v>
          </cell>
          <cell r="AK825">
            <v>50040</v>
          </cell>
          <cell r="AL825">
            <v>50041</v>
          </cell>
          <cell r="AM825">
            <v>50047</v>
          </cell>
          <cell r="AN825" t="str">
            <v>NA</v>
          </cell>
          <cell r="AO825">
            <v>50048</v>
          </cell>
          <cell r="AP825" t="str">
            <v>NA</v>
          </cell>
          <cell r="AQ825">
            <v>50049</v>
          </cell>
          <cell r="AR825">
            <v>50050</v>
          </cell>
          <cell r="AS825" t="str">
            <v>NA</v>
          </cell>
          <cell r="AT825">
            <v>50051</v>
          </cell>
          <cell r="AU825">
            <v>50052</v>
          </cell>
          <cell r="AV825">
            <v>50053</v>
          </cell>
          <cell r="AW825">
            <v>50054</v>
          </cell>
          <cell r="AX825">
            <v>50055</v>
          </cell>
          <cell r="AY825" t="str">
            <v>NA</v>
          </cell>
          <cell r="AZ825">
            <v>50056</v>
          </cell>
          <cell r="BA825">
            <v>50057</v>
          </cell>
          <cell r="BB825">
            <v>50058</v>
          </cell>
          <cell r="BC825">
            <v>50059</v>
          </cell>
          <cell r="BD825">
            <v>50060</v>
          </cell>
          <cell r="BE825">
            <v>50061</v>
          </cell>
          <cell r="BF825">
            <v>50062</v>
          </cell>
          <cell r="BG825">
            <v>50063</v>
          </cell>
          <cell r="BH825">
            <v>50064</v>
          </cell>
          <cell r="BI825">
            <v>50065</v>
          </cell>
          <cell r="BJ825">
            <v>50066</v>
          </cell>
          <cell r="BK825" t="str">
            <v>NA</v>
          </cell>
          <cell r="BL825">
            <v>50067</v>
          </cell>
          <cell r="BM825">
            <v>50068</v>
          </cell>
          <cell r="BN825">
            <v>50069</v>
          </cell>
          <cell r="BO825">
            <v>50070</v>
          </cell>
          <cell r="BP825" t="str">
            <v>NA</v>
          </cell>
          <cell r="BQ825">
            <v>50071</v>
          </cell>
          <cell r="BR825">
            <v>50072</v>
          </cell>
          <cell r="BS825">
            <v>50073</v>
          </cell>
          <cell r="BT825">
            <v>50074</v>
          </cell>
          <cell r="BU825">
            <v>50075</v>
          </cell>
          <cell r="BV825">
            <v>50076</v>
          </cell>
          <cell r="BW825">
            <v>50077</v>
          </cell>
          <cell r="BX825">
            <v>50078</v>
          </cell>
          <cell r="BY825" t="str">
            <v>NA</v>
          </cell>
          <cell r="BZ825">
            <v>50079</v>
          </cell>
          <cell r="CA825" t="str">
            <v>NA</v>
          </cell>
          <cell r="CB825">
            <v>50080</v>
          </cell>
          <cell r="CC825">
            <v>50081</v>
          </cell>
          <cell r="CD825" t="str">
            <v>NA</v>
          </cell>
          <cell r="CE825">
            <v>50082</v>
          </cell>
          <cell r="CF825">
            <v>50083</v>
          </cell>
          <cell r="CG825">
            <v>50084</v>
          </cell>
        </row>
        <row r="866">
          <cell r="V866" t="str">
            <v>Name</v>
          </cell>
          <cell r="W866" t="str">
            <v>National Gas&amp;Elec</v>
          </cell>
          <cell r="X866" t="str">
            <v>Just Energy</v>
          </cell>
          <cell r="Y866" t="str">
            <v>SFE Energy</v>
          </cell>
          <cell r="Z866" t="str">
            <v>Direct Energy Service</v>
          </cell>
          <cell r="AA866" t="str">
            <v>Shipley Energy</v>
          </cell>
          <cell r="AB866" t="str">
            <v>C6</v>
          </cell>
          <cell r="AC866" t="str">
            <v>Engie Power &amp; Gas</v>
          </cell>
          <cell r="AD866" t="str">
            <v>My Choice Energy</v>
          </cell>
          <cell r="AE866" t="str">
            <v>Santanna</v>
          </cell>
          <cell r="AF866" t="str">
            <v>IGS</v>
          </cell>
          <cell r="AG866" t="str">
            <v>Verde Energy</v>
          </cell>
          <cell r="AH866" t="str">
            <v>Alpha G &amp; E</v>
          </cell>
          <cell r="AI866" t="str">
            <v>Constellation Energy</v>
          </cell>
          <cell r="AJ866" t="str">
            <v>Titan Gas</v>
          </cell>
          <cell r="AK866" t="str">
            <v>Stand</v>
          </cell>
          <cell r="AL866" t="str">
            <v>US Gas</v>
          </cell>
          <cell r="AM866" t="str">
            <v>Energy Harbor</v>
          </cell>
          <cell r="AN866" t="str">
            <v>C18</v>
          </cell>
          <cell r="AO866" t="str">
            <v>Ohio Nat Gas</v>
          </cell>
          <cell r="AP866" t="str">
            <v>C20</v>
          </cell>
          <cell r="AQ866" t="str">
            <v>NTherm LLC</v>
          </cell>
          <cell r="AR866" t="str">
            <v>Energy Plus</v>
          </cell>
          <cell r="AS866" t="str">
            <v>C23</v>
          </cell>
          <cell r="AT866" t="str">
            <v>UGI Energy</v>
          </cell>
          <cell r="AU866" t="str">
            <v>Xoom Energy</v>
          </cell>
          <cell r="AV866" t="str">
            <v>AEP</v>
          </cell>
          <cell r="AW866" t="str">
            <v>Snyder Brothers</v>
          </cell>
          <cell r="AX866" t="str">
            <v>Quake Energy</v>
          </cell>
          <cell r="AY866" t="str">
            <v>C29</v>
          </cell>
          <cell r="AZ866" t="str">
            <v>Symmetry Energy</v>
          </cell>
          <cell r="BA866" t="str">
            <v>NextEra</v>
          </cell>
          <cell r="BB866" t="str">
            <v>United Energy</v>
          </cell>
          <cell r="BC866" t="str">
            <v>Amer Pwr&amp;Gas</v>
          </cell>
          <cell r="BD866" t="str">
            <v>Ambit Energy</v>
          </cell>
          <cell r="BE866" t="str">
            <v>Park Power</v>
          </cell>
          <cell r="BF866" t="str">
            <v>Green Choice Energy</v>
          </cell>
          <cell r="BG866" t="str">
            <v>Frontier Utilities</v>
          </cell>
          <cell r="BH866" t="str">
            <v>Vista Energy</v>
          </cell>
          <cell r="BI866" t="str">
            <v>Statewise Energy</v>
          </cell>
          <cell r="BJ866" t="str">
            <v>Utility Gas&amp;Power</v>
          </cell>
          <cell r="BK866" t="str">
            <v>C41</v>
          </cell>
          <cell r="BL866" t="str">
            <v>New Wave</v>
          </cell>
          <cell r="BM866" t="str">
            <v>Archer Energy</v>
          </cell>
          <cell r="BN866" t="str">
            <v>Reliant Energy</v>
          </cell>
          <cell r="BO866" t="str">
            <v>Hudson Energy</v>
          </cell>
          <cell r="BP866" t="str">
            <v>MPower Energy</v>
          </cell>
          <cell r="BQ866" t="str">
            <v>Median Energy C</v>
          </cell>
          <cell r="BR866" t="str">
            <v>Realgy Energy Ser</v>
          </cell>
          <cell r="BS866" t="str">
            <v>Eligo Energy</v>
          </cell>
          <cell r="BT866" t="str">
            <v>Tomorrow Energy</v>
          </cell>
          <cell r="BU866" t="str">
            <v>Gas South, LLC</v>
          </cell>
          <cell r="BV866" t="str">
            <v>IDT Energy Inc</v>
          </cell>
          <cell r="BW866" t="str">
            <v>Nordic Energy Service</v>
          </cell>
          <cell r="BX866" t="str">
            <v>NRG Business Marketing, LLC</v>
          </cell>
          <cell r="BY866" t="str">
            <v>C55</v>
          </cell>
          <cell r="BZ866" t="str">
            <v>Atlantic Energy</v>
          </cell>
          <cell r="CA866" t="str">
            <v>South Bay Energy</v>
          </cell>
          <cell r="CB866" t="str">
            <v>Mercury Energy</v>
          </cell>
          <cell r="CC866" t="str">
            <v>Major Energy Service</v>
          </cell>
          <cell r="CD866" t="str">
            <v>C60</v>
          </cell>
          <cell r="CE866" t="str">
            <v>Kiwi Energy</v>
          </cell>
          <cell r="CF866" t="str">
            <v>Inspire Energy</v>
          </cell>
          <cell r="CG866" t="str">
            <v>Discount Power</v>
          </cell>
        </row>
        <row r="867">
          <cell r="V867" t="str">
            <v>Abbreviation</v>
          </cell>
          <cell r="W867" t="str">
            <v>NT</v>
          </cell>
          <cell r="X867" t="str">
            <v>AC</v>
          </cell>
          <cell r="Y867" t="str">
            <v>SF</v>
          </cell>
          <cell r="Z867" t="str">
            <v>CE</v>
          </cell>
          <cell r="AA867" t="str">
            <v>SH</v>
          </cell>
          <cell r="AB867">
            <v>6</v>
          </cell>
          <cell r="AC867" t="str">
            <v>PY</v>
          </cell>
          <cell r="AD867" t="str">
            <v>FO</v>
          </cell>
          <cell r="AE867" t="str">
            <v>SN</v>
          </cell>
          <cell r="AF867" t="str">
            <v>IG</v>
          </cell>
          <cell r="AG867" t="str">
            <v>VU</v>
          </cell>
          <cell r="AH867" t="str">
            <v>HA</v>
          </cell>
          <cell r="AI867" t="str">
            <v>CG</v>
          </cell>
          <cell r="AJ867" t="str">
            <v>TT</v>
          </cell>
          <cell r="AK867" t="str">
            <v>ST</v>
          </cell>
          <cell r="AL867" t="str">
            <v>US</v>
          </cell>
          <cell r="AM867" t="str">
            <v>EH</v>
          </cell>
          <cell r="AN867">
            <v>18</v>
          </cell>
          <cell r="AO867" t="str">
            <v>ON</v>
          </cell>
          <cell r="AP867">
            <v>20</v>
          </cell>
          <cell r="AQ867" t="str">
            <v>TH</v>
          </cell>
          <cell r="AR867" t="str">
            <v>EY</v>
          </cell>
          <cell r="AS867">
            <v>23</v>
          </cell>
          <cell r="AT867" t="str">
            <v>UG</v>
          </cell>
          <cell r="AU867" t="str">
            <v>XO</v>
          </cell>
          <cell r="AV867" t="str">
            <v>EL</v>
          </cell>
          <cell r="AW867" t="str">
            <v>SB</v>
          </cell>
          <cell r="AX867" t="str">
            <v>QU</v>
          </cell>
          <cell r="AY867">
            <v>29</v>
          </cell>
          <cell r="AZ867" t="str">
            <v>CP</v>
          </cell>
          <cell r="BA867" t="str">
            <v>NX</v>
          </cell>
          <cell r="BB867" t="str">
            <v>UD</v>
          </cell>
          <cell r="BC867" t="str">
            <v>AP</v>
          </cell>
          <cell r="BD867" t="str">
            <v>AB</v>
          </cell>
          <cell r="BE867" t="str">
            <v>PW</v>
          </cell>
          <cell r="BF867" t="str">
            <v>RP</v>
          </cell>
          <cell r="BG867" t="str">
            <v>FR</v>
          </cell>
          <cell r="BH867" t="str">
            <v>VS</v>
          </cell>
          <cell r="BI867" t="str">
            <v>SW</v>
          </cell>
          <cell r="BJ867" t="str">
            <v>UP</v>
          </cell>
          <cell r="BK867">
            <v>41</v>
          </cell>
          <cell r="BL867" t="str">
            <v>NW</v>
          </cell>
          <cell r="BM867" t="str">
            <v>AR</v>
          </cell>
          <cell r="BN867" t="str">
            <v>RL</v>
          </cell>
          <cell r="BO867" t="str">
            <v>HU</v>
          </cell>
          <cell r="BP867" t="str">
            <v>MP</v>
          </cell>
          <cell r="BQ867" t="str">
            <v>MD</v>
          </cell>
          <cell r="BR867" t="str">
            <v>RS</v>
          </cell>
          <cell r="BS867" t="str">
            <v>EO</v>
          </cell>
          <cell r="BT867" t="str">
            <v>TE</v>
          </cell>
          <cell r="BU867" t="str">
            <v>IF</v>
          </cell>
          <cell r="BV867" t="str">
            <v xml:space="preserve">ID </v>
          </cell>
          <cell r="BW867" t="str">
            <v>ND</v>
          </cell>
          <cell r="BX867" t="str">
            <v>DB</v>
          </cell>
          <cell r="BY867">
            <v>55</v>
          </cell>
          <cell r="BZ867" t="str">
            <v>AT</v>
          </cell>
          <cell r="CA867" t="str">
            <v>SU</v>
          </cell>
          <cell r="CB867" t="str">
            <v>MY</v>
          </cell>
          <cell r="CC867" t="str">
            <v>ME</v>
          </cell>
          <cell r="CD867">
            <v>60</v>
          </cell>
          <cell r="CE867" t="str">
            <v>RR</v>
          </cell>
          <cell r="CF867" t="str">
            <v>AX</v>
          </cell>
          <cell r="CG867" t="str">
            <v>DP</v>
          </cell>
        </row>
        <row r="868">
          <cell r="V868" t="str">
            <v>Type</v>
          </cell>
          <cell r="W868" t="str">
            <v>CHOICE</v>
          </cell>
          <cell r="X868" t="str">
            <v>CHOICE</v>
          </cell>
          <cell r="Y868" t="str">
            <v>CHOICE</v>
          </cell>
          <cell r="Z868" t="str">
            <v>CHOICE/SCO-4</v>
          </cell>
          <cell r="AA868" t="str">
            <v>CHOICE</v>
          </cell>
          <cell r="AB868" t="str">
            <v>CHOICE</v>
          </cell>
          <cell r="AC868" t="str">
            <v>CHOICE</v>
          </cell>
          <cell r="AD868" t="str">
            <v>CHOICE</v>
          </cell>
          <cell r="AE868" t="str">
            <v>CHOICE</v>
          </cell>
          <cell r="AF868" t="str">
            <v>CHOICE/SCO-2</v>
          </cell>
          <cell r="AG868" t="str">
            <v>CHOICE</v>
          </cell>
          <cell r="AH868" t="str">
            <v>CHOICE</v>
          </cell>
          <cell r="AI868" t="str">
            <v>CHOICE/SCO-2</v>
          </cell>
          <cell r="AJ868" t="str">
            <v>CHOICE</v>
          </cell>
          <cell r="AK868" t="str">
            <v>CHOICE</v>
          </cell>
          <cell r="AL868" t="str">
            <v>CHOICE</v>
          </cell>
          <cell r="AM868" t="str">
            <v>CHOICE</v>
          </cell>
          <cell r="AN868" t="str">
            <v>CHOICE</v>
          </cell>
          <cell r="AO868" t="str">
            <v>CHOICE</v>
          </cell>
          <cell r="AP868" t="str">
            <v>CHOICE</v>
          </cell>
          <cell r="AQ868" t="str">
            <v>CHOICE</v>
          </cell>
          <cell r="AR868" t="str">
            <v>CHOICE</v>
          </cell>
          <cell r="AS868" t="str">
            <v>CHOICE</v>
          </cell>
          <cell r="AT868" t="str">
            <v>CHOICE</v>
          </cell>
          <cell r="AU868" t="str">
            <v>CHOICE</v>
          </cell>
          <cell r="AV868" t="str">
            <v>CHOICE/SCO-4</v>
          </cell>
          <cell r="AW868" t="str">
            <v>CHOICE/SCO-2</v>
          </cell>
          <cell r="AX868" t="str">
            <v>CHOICE</v>
          </cell>
          <cell r="AY868" t="str">
            <v>CHOICE</v>
          </cell>
          <cell r="AZ868" t="str">
            <v>CHOICE</v>
          </cell>
          <cell r="BA868" t="str">
            <v>CHOICE</v>
          </cell>
          <cell r="BB868" t="str">
            <v>CHOICE/SCO-2</v>
          </cell>
          <cell r="BC868" t="str">
            <v>CHOICE</v>
          </cell>
          <cell r="BD868" t="str">
            <v>CHOICE</v>
          </cell>
          <cell r="BE868" t="str">
            <v>CHOICE</v>
          </cell>
          <cell r="BF868" t="str">
            <v>CHOICE</v>
          </cell>
          <cell r="BG868" t="str">
            <v>CHOICE</v>
          </cell>
          <cell r="BH868" t="str">
            <v>CHOICE</v>
          </cell>
          <cell r="BI868" t="str">
            <v>CHOICE</v>
          </cell>
          <cell r="BJ868" t="str">
            <v>CHOICE</v>
          </cell>
          <cell r="BK868" t="str">
            <v>CHOICE</v>
          </cell>
          <cell r="BL868" t="str">
            <v>CHOICE</v>
          </cell>
          <cell r="BM868" t="str">
            <v>CHOICE</v>
          </cell>
          <cell r="BN868" t="str">
            <v>CHOICE</v>
          </cell>
          <cell r="BO868" t="str">
            <v>CHOICE</v>
          </cell>
          <cell r="BP868" t="str">
            <v>CHOICE</v>
          </cell>
          <cell r="BQ868" t="str">
            <v>CHOICE</v>
          </cell>
          <cell r="BR868" t="str">
            <v>CHOICE</v>
          </cell>
          <cell r="BS868" t="str">
            <v>CHOICE</v>
          </cell>
          <cell r="BT868" t="str">
            <v>CHOICE</v>
          </cell>
          <cell r="BU868" t="str">
            <v>CHOICE</v>
          </cell>
          <cell r="BV868" t="str">
            <v>CHOICE</v>
          </cell>
          <cell r="BW868" t="str">
            <v>CHOICE</v>
          </cell>
          <cell r="BX868" t="str">
            <v>CHOICE</v>
          </cell>
          <cell r="BY868" t="str">
            <v>CHOICE</v>
          </cell>
          <cell r="BZ868" t="str">
            <v>CHOICE</v>
          </cell>
          <cell r="CA868" t="str">
            <v>CHOICE</v>
          </cell>
          <cell r="CB868" t="str">
            <v>CHOICE</v>
          </cell>
          <cell r="CC868" t="str">
            <v>CHOICE</v>
          </cell>
          <cell r="CD868" t="str">
            <v>CHOICE</v>
          </cell>
          <cell r="CE868" t="str">
            <v>CHOICE</v>
          </cell>
          <cell r="CF868" t="str">
            <v>CHOICE</v>
          </cell>
          <cell r="CG868" t="str">
            <v>CHOICE</v>
          </cell>
        </row>
        <row r="869">
          <cell r="V869" t="str">
            <v>RATE</v>
          </cell>
          <cell r="W869">
            <v>7.8299999999999995E-2</v>
          </cell>
          <cell r="X869">
            <v>7.8299999999999995E-2</v>
          </cell>
          <cell r="Y869">
            <v>7.8299999999999995E-2</v>
          </cell>
          <cell r="Z869">
            <v>7.8299999999999995E-2</v>
          </cell>
          <cell r="AA869">
            <v>7.8299999999999995E-2</v>
          </cell>
          <cell r="AB869">
            <v>7.8299999999999995E-2</v>
          </cell>
          <cell r="AC869">
            <v>7.8299999999999995E-2</v>
          </cell>
          <cell r="AD869">
            <v>7.8299999999999995E-2</v>
          </cell>
          <cell r="AE869">
            <v>7.8299999999999995E-2</v>
          </cell>
          <cell r="AF869">
            <v>7.8299999999999995E-2</v>
          </cell>
          <cell r="AG869">
            <v>7.8299999999999995E-2</v>
          </cell>
          <cell r="AH869">
            <v>7.8299999999999995E-2</v>
          </cell>
          <cell r="AI869">
            <v>7.8299999999999995E-2</v>
          </cell>
          <cell r="AJ869">
            <v>7.8299999999999995E-2</v>
          </cell>
          <cell r="AK869">
            <v>7.8299999999999995E-2</v>
          </cell>
          <cell r="AL869">
            <v>7.8299999999999995E-2</v>
          </cell>
          <cell r="AM869">
            <v>7.8299999999999995E-2</v>
          </cell>
          <cell r="AN869">
            <v>7.8299999999999995E-2</v>
          </cell>
          <cell r="AO869">
            <v>7.8299999999999995E-2</v>
          </cell>
          <cell r="AP869">
            <v>7.8299999999999995E-2</v>
          </cell>
          <cell r="AQ869">
            <v>7.8299999999999995E-2</v>
          </cell>
          <cell r="AR869">
            <v>7.8299999999999995E-2</v>
          </cell>
          <cell r="AS869">
            <v>7.8299999999999995E-2</v>
          </cell>
          <cell r="AT869">
            <v>7.8299999999999995E-2</v>
          </cell>
          <cell r="AU869">
            <v>7.8299999999999995E-2</v>
          </cell>
          <cell r="AV869">
            <v>7.8299999999999995E-2</v>
          </cell>
          <cell r="AW869">
            <v>7.8299999999999995E-2</v>
          </cell>
          <cell r="AX869">
            <v>7.8299999999999995E-2</v>
          </cell>
          <cell r="AY869">
            <v>7.8299999999999995E-2</v>
          </cell>
          <cell r="AZ869">
            <v>7.8299999999999995E-2</v>
          </cell>
          <cell r="BA869">
            <v>7.8299999999999995E-2</v>
          </cell>
          <cell r="BB869">
            <v>7.8299999999999995E-2</v>
          </cell>
          <cell r="BC869">
            <v>7.8299999999999995E-2</v>
          </cell>
          <cell r="BD869">
            <v>7.8299999999999995E-2</v>
          </cell>
          <cell r="BE869">
            <v>7.8299999999999995E-2</v>
          </cell>
          <cell r="BF869">
            <v>7.8299999999999995E-2</v>
          </cell>
          <cell r="BG869">
            <v>7.8299999999999995E-2</v>
          </cell>
          <cell r="BH869">
            <v>7.8299999999999995E-2</v>
          </cell>
          <cell r="BI869">
            <v>7.8299999999999995E-2</v>
          </cell>
          <cell r="BJ869">
            <v>7.8299999999999995E-2</v>
          </cell>
          <cell r="BK869">
            <v>7.8299999999999995E-2</v>
          </cell>
          <cell r="BL869">
            <v>7.8299999999999995E-2</v>
          </cell>
          <cell r="BM869">
            <v>7.8299999999999995E-2</v>
          </cell>
          <cell r="BN869">
            <v>7.8299999999999995E-2</v>
          </cell>
          <cell r="BO869">
            <v>7.8299999999999995E-2</v>
          </cell>
          <cell r="BP869">
            <v>7.8299999999999995E-2</v>
          </cell>
          <cell r="BQ869">
            <v>7.8299999999999995E-2</v>
          </cell>
          <cell r="BR869">
            <v>7.8299999999999995E-2</v>
          </cell>
          <cell r="BS869">
            <v>7.8299999999999995E-2</v>
          </cell>
          <cell r="BT869">
            <v>7.8299999999999995E-2</v>
          </cell>
          <cell r="BU869">
            <v>7.8299999999999995E-2</v>
          </cell>
          <cell r="BV869">
            <v>7.8299999999999995E-2</v>
          </cell>
          <cell r="BW869">
            <v>7.8299999999999995E-2</v>
          </cell>
          <cell r="BX869">
            <v>7.8299999999999995E-2</v>
          </cell>
          <cell r="BY869">
            <v>7.8299999999999995E-2</v>
          </cell>
          <cell r="BZ869">
            <v>7.8299999999999995E-2</v>
          </cell>
          <cell r="CA869">
            <v>7.8299999999999995E-2</v>
          </cell>
          <cell r="CB869">
            <v>7.8299999999999995E-2</v>
          </cell>
          <cell r="CC869">
            <v>7.8299999999999995E-2</v>
          </cell>
          <cell r="CD869">
            <v>7.8299999999999995E-2</v>
          </cell>
          <cell r="CE869">
            <v>7.8299999999999995E-2</v>
          </cell>
          <cell r="CF869">
            <v>7.8299999999999995E-2</v>
          </cell>
          <cell r="CG869">
            <v>7.8299999999999995E-2</v>
          </cell>
        </row>
        <row r="870">
          <cell r="V870" t="str">
            <v>23-1 TOLEDO</v>
          </cell>
          <cell r="W870">
            <v>323</v>
          </cell>
          <cell r="X870">
            <v>10531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  <cell r="BL870">
            <v>0</v>
          </cell>
          <cell r="BM870">
            <v>0</v>
          </cell>
          <cell r="BN870">
            <v>0</v>
          </cell>
          <cell r="BO870">
            <v>0</v>
          </cell>
          <cell r="BP870">
            <v>0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0</v>
          </cell>
          <cell r="BW870">
            <v>0</v>
          </cell>
          <cell r="BX870">
            <v>0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</row>
        <row r="871">
          <cell r="V871" t="str">
            <v>TOTAL</v>
          </cell>
          <cell r="W871">
            <v>323</v>
          </cell>
          <cell r="X871">
            <v>10531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</row>
        <row r="872">
          <cell r="V872" t="str">
            <v>OFFER NUMBER</v>
          </cell>
          <cell r="W872">
            <v>50138</v>
          </cell>
          <cell r="X872">
            <v>50139</v>
          </cell>
          <cell r="Y872">
            <v>50140</v>
          </cell>
          <cell r="Z872">
            <v>50141</v>
          </cell>
          <cell r="AA872">
            <v>50142</v>
          </cell>
          <cell r="AB872" t="str">
            <v>NA</v>
          </cell>
          <cell r="AC872">
            <v>50143</v>
          </cell>
          <cell r="AD872">
            <v>50144</v>
          </cell>
          <cell r="AE872">
            <v>50145</v>
          </cell>
          <cell r="AF872">
            <v>50146</v>
          </cell>
          <cell r="AG872">
            <v>50147</v>
          </cell>
          <cell r="AH872">
            <v>50148</v>
          </cell>
          <cell r="AI872">
            <v>50149</v>
          </cell>
          <cell r="AJ872">
            <v>50150</v>
          </cell>
          <cell r="AK872">
            <v>50151</v>
          </cell>
          <cell r="AL872">
            <v>50152</v>
          </cell>
          <cell r="AM872">
            <v>50153</v>
          </cell>
          <cell r="AN872" t="str">
            <v>NA</v>
          </cell>
          <cell r="AO872">
            <v>50154</v>
          </cell>
          <cell r="AP872" t="str">
            <v>NA</v>
          </cell>
          <cell r="AQ872">
            <v>50155</v>
          </cell>
          <cell r="AR872">
            <v>50156</v>
          </cell>
          <cell r="AS872" t="str">
            <v>NA</v>
          </cell>
          <cell r="AT872">
            <v>50157</v>
          </cell>
          <cell r="AU872">
            <v>50158</v>
          </cell>
          <cell r="AV872">
            <v>50159</v>
          </cell>
          <cell r="AW872">
            <v>50160</v>
          </cell>
          <cell r="AX872">
            <v>50161</v>
          </cell>
          <cell r="AY872" t="str">
            <v>NA</v>
          </cell>
          <cell r="AZ872">
            <v>50162</v>
          </cell>
          <cell r="BA872">
            <v>50163</v>
          </cell>
          <cell r="BB872">
            <v>50164</v>
          </cell>
          <cell r="BC872">
            <v>50165</v>
          </cell>
          <cell r="BD872">
            <v>50166</v>
          </cell>
          <cell r="BE872">
            <v>50167</v>
          </cell>
          <cell r="BF872">
            <v>50168</v>
          </cell>
          <cell r="BG872">
            <v>50169</v>
          </cell>
          <cell r="BH872">
            <v>50170</v>
          </cell>
          <cell r="BI872">
            <v>50171</v>
          </cell>
          <cell r="BJ872">
            <v>50172</v>
          </cell>
          <cell r="BK872" t="str">
            <v>NA</v>
          </cell>
          <cell r="BL872">
            <v>50173</v>
          </cell>
          <cell r="BM872">
            <v>50174</v>
          </cell>
          <cell r="BN872">
            <v>50175</v>
          </cell>
          <cell r="BO872">
            <v>50176</v>
          </cell>
          <cell r="BP872" t="str">
            <v>NA</v>
          </cell>
          <cell r="BQ872">
            <v>50177</v>
          </cell>
          <cell r="BR872">
            <v>50178</v>
          </cell>
          <cell r="BS872">
            <v>50179</v>
          </cell>
          <cell r="BT872">
            <v>50180</v>
          </cell>
          <cell r="BU872">
            <v>50181</v>
          </cell>
          <cell r="BV872">
            <v>50182</v>
          </cell>
          <cell r="BW872">
            <v>50183</v>
          </cell>
          <cell r="BX872">
            <v>50184</v>
          </cell>
          <cell r="BY872" t="str">
            <v>NA</v>
          </cell>
          <cell r="BZ872">
            <v>50185</v>
          </cell>
          <cell r="CA872" t="str">
            <v>NA</v>
          </cell>
          <cell r="CB872">
            <v>50186</v>
          </cell>
          <cell r="CC872">
            <v>50187</v>
          </cell>
          <cell r="CD872" t="str">
            <v>NA</v>
          </cell>
          <cell r="CE872">
            <v>50188</v>
          </cell>
          <cell r="CF872">
            <v>50189</v>
          </cell>
          <cell r="CG872">
            <v>50190</v>
          </cell>
        </row>
        <row r="905">
          <cell r="V905" t="str">
            <v>Name</v>
          </cell>
          <cell r="W905" t="str">
            <v>National Gas&amp;Elec</v>
          </cell>
          <cell r="X905" t="str">
            <v>Just Energy</v>
          </cell>
          <cell r="Y905" t="str">
            <v>SFE Energy</v>
          </cell>
          <cell r="Z905" t="str">
            <v>Direct Energy Service</v>
          </cell>
          <cell r="AA905" t="str">
            <v>Shipley Energy</v>
          </cell>
          <cell r="AB905" t="str">
            <v>C6</v>
          </cell>
          <cell r="AC905" t="str">
            <v>Engie Power &amp; Gas</v>
          </cell>
          <cell r="AD905" t="str">
            <v>My Choice Energy</v>
          </cell>
          <cell r="AE905" t="str">
            <v>Santanna</v>
          </cell>
          <cell r="AF905" t="str">
            <v>IGS</v>
          </cell>
          <cell r="AG905" t="str">
            <v>Verde Energy</v>
          </cell>
          <cell r="AH905" t="str">
            <v>Alpha G &amp; E</v>
          </cell>
          <cell r="AI905" t="str">
            <v>Constellation Energy</v>
          </cell>
          <cell r="AJ905" t="str">
            <v>Titan Gas</v>
          </cell>
          <cell r="AK905" t="str">
            <v>Stand</v>
          </cell>
          <cell r="AL905" t="str">
            <v>US Gas</v>
          </cell>
          <cell r="AM905" t="str">
            <v>Energy Harbor</v>
          </cell>
          <cell r="AN905" t="str">
            <v>C18</v>
          </cell>
          <cell r="AO905" t="str">
            <v>Ohio Nat Gas</v>
          </cell>
          <cell r="AP905" t="str">
            <v>C20</v>
          </cell>
          <cell r="AQ905" t="str">
            <v>NTherm LLC</v>
          </cell>
          <cell r="AR905" t="str">
            <v>Energy Plus</v>
          </cell>
          <cell r="AS905" t="str">
            <v>C23</v>
          </cell>
          <cell r="AT905" t="str">
            <v>UGI Energy</v>
          </cell>
          <cell r="AU905" t="str">
            <v>Xoom Energy</v>
          </cell>
          <cell r="AV905" t="str">
            <v>AEP</v>
          </cell>
          <cell r="AW905" t="str">
            <v>Snyder Brothers</v>
          </cell>
          <cell r="AX905" t="str">
            <v>Quake Energy</v>
          </cell>
          <cell r="AY905" t="str">
            <v>C29</v>
          </cell>
          <cell r="AZ905" t="str">
            <v>Symmetry Energy</v>
          </cell>
          <cell r="BA905" t="str">
            <v>NextEra</v>
          </cell>
          <cell r="BB905" t="str">
            <v>United Energy</v>
          </cell>
          <cell r="BC905" t="str">
            <v>Amer Pwr&amp;Gas</v>
          </cell>
          <cell r="BD905" t="str">
            <v>Ambit Energy</v>
          </cell>
          <cell r="BE905" t="str">
            <v>Park Power</v>
          </cell>
          <cell r="BF905" t="str">
            <v>Green Choice Energy</v>
          </cell>
          <cell r="BG905" t="str">
            <v>Frontier Utilities</v>
          </cell>
          <cell r="BH905" t="str">
            <v>Vista Energy</v>
          </cell>
          <cell r="BI905" t="str">
            <v>Statewise Energy</v>
          </cell>
          <cell r="BJ905" t="str">
            <v>Utility Gas&amp;Power</v>
          </cell>
          <cell r="BK905" t="str">
            <v>C41</v>
          </cell>
          <cell r="BL905" t="str">
            <v>New Wave</v>
          </cell>
          <cell r="BM905" t="str">
            <v>Archer Energy</v>
          </cell>
          <cell r="BN905" t="str">
            <v>Reliant Energy</v>
          </cell>
          <cell r="BO905" t="str">
            <v>Hudson Energy</v>
          </cell>
          <cell r="BP905" t="str">
            <v>MPower Energy</v>
          </cell>
          <cell r="BQ905" t="str">
            <v>Median Energy C</v>
          </cell>
          <cell r="BR905" t="str">
            <v>Realgy Energy Ser</v>
          </cell>
          <cell r="BS905" t="str">
            <v>Eligo Energy</v>
          </cell>
          <cell r="BT905" t="str">
            <v>Tomorrow Energy</v>
          </cell>
          <cell r="BU905" t="str">
            <v>Gas South, LLC</v>
          </cell>
          <cell r="BV905" t="str">
            <v>IDT Energy Inc</v>
          </cell>
          <cell r="BW905" t="str">
            <v>Nordic Energy Service</v>
          </cell>
          <cell r="BX905" t="str">
            <v>NRG Business Marketing, LLC</v>
          </cell>
          <cell r="BY905" t="str">
            <v>C55</v>
          </cell>
          <cell r="BZ905" t="str">
            <v>Atlantic Energy</v>
          </cell>
          <cell r="CA905" t="str">
            <v>South Bay Energy</v>
          </cell>
          <cell r="CB905" t="str">
            <v>Mercury Energy</v>
          </cell>
          <cell r="CC905" t="str">
            <v>Major Energy Service</v>
          </cell>
          <cell r="CD905" t="str">
            <v>C60</v>
          </cell>
          <cell r="CE905" t="str">
            <v>Kiwi Energy</v>
          </cell>
          <cell r="CF905" t="str">
            <v>Inspire Energy</v>
          </cell>
          <cell r="CG905" t="str">
            <v>Discount Power</v>
          </cell>
        </row>
        <row r="906">
          <cell r="V906" t="str">
            <v>Abbreviation</v>
          </cell>
          <cell r="W906" t="str">
            <v>NT</v>
          </cell>
          <cell r="X906" t="str">
            <v>AC</v>
          </cell>
          <cell r="Y906" t="str">
            <v>SF</v>
          </cell>
          <cell r="Z906" t="str">
            <v>CE</v>
          </cell>
          <cell r="AA906" t="str">
            <v>SH</v>
          </cell>
          <cell r="AB906">
            <v>6</v>
          </cell>
          <cell r="AC906" t="str">
            <v>PY</v>
          </cell>
          <cell r="AD906" t="str">
            <v>FO</v>
          </cell>
          <cell r="AE906" t="str">
            <v>SN</v>
          </cell>
          <cell r="AF906" t="str">
            <v>IG</v>
          </cell>
          <cell r="AG906" t="str">
            <v>VU</v>
          </cell>
          <cell r="AH906" t="str">
            <v>HA</v>
          </cell>
          <cell r="AI906" t="str">
            <v>CG</v>
          </cell>
          <cell r="AJ906" t="str">
            <v>TT</v>
          </cell>
          <cell r="AK906" t="str">
            <v>ST</v>
          </cell>
          <cell r="AL906" t="str">
            <v>US</v>
          </cell>
          <cell r="AM906" t="str">
            <v>EH</v>
          </cell>
          <cell r="AN906">
            <v>18</v>
          </cell>
          <cell r="AO906" t="str">
            <v>ON</v>
          </cell>
          <cell r="AP906">
            <v>20</v>
          </cell>
          <cell r="AQ906" t="str">
            <v>TH</v>
          </cell>
          <cell r="AR906" t="str">
            <v>EY</v>
          </cell>
          <cell r="AS906">
            <v>23</v>
          </cell>
          <cell r="AT906" t="str">
            <v>UG</v>
          </cell>
          <cell r="AU906" t="str">
            <v>XO</v>
          </cell>
          <cell r="AV906" t="str">
            <v>EL</v>
          </cell>
          <cell r="AW906" t="str">
            <v>SB</v>
          </cell>
          <cell r="AX906" t="str">
            <v>QU</v>
          </cell>
          <cell r="AY906">
            <v>29</v>
          </cell>
          <cell r="AZ906" t="str">
            <v>CP</v>
          </cell>
          <cell r="BA906" t="str">
            <v>NX</v>
          </cell>
          <cell r="BB906" t="str">
            <v>UD</v>
          </cell>
          <cell r="BC906" t="str">
            <v>AP</v>
          </cell>
          <cell r="BD906" t="str">
            <v>AB</v>
          </cell>
          <cell r="BE906" t="str">
            <v>PW</v>
          </cell>
          <cell r="BF906" t="str">
            <v>RP</v>
          </cell>
          <cell r="BG906" t="str">
            <v>FR</v>
          </cell>
          <cell r="BH906" t="str">
            <v>VS</v>
          </cell>
          <cell r="BI906" t="str">
            <v>SW</v>
          </cell>
          <cell r="BJ906" t="str">
            <v>UP</v>
          </cell>
          <cell r="BK906">
            <v>41</v>
          </cell>
          <cell r="BL906" t="str">
            <v>NW</v>
          </cell>
          <cell r="BM906" t="str">
            <v>AR</v>
          </cell>
          <cell r="BN906" t="str">
            <v>RL</v>
          </cell>
          <cell r="BO906" t="str">
            <v>HU</v>
          </cell>
          <cell r="BP906" t="str">
            <v>MP</v>
          </cell>
          <cell r="BQ906" t="str">
            <v>MD</v>
          </cell>
          <cell r="BR906" t="str">
            <v>RS</v>
          </cell>
          <cell r="BS906" t="str">
            <v>EO</v>
          </cell>
          <cell r="BT906" t="str">
            <v>TE</v>
          </cell>
          <cell r="BU906" t="str">
            <v>IF</v>
          </cell>
          <cell r="BV906" t="str">
            <v xml:space="preserve">ID </v>
          </cell>
          <cell r="BW906" t="str">
            <v>ND</v>
          </cell>
          <cell r="BX906" t="str">
            <v>DB</v>
          </cell>
          <cell r="BY906">
            <v>55</v>
          </cell>
          <cell r="BZ906" t="str">
            <v>AT</v>
          </cell>
          <cell r="CA906" t="str">
            <v>SU</v>
          </cell>
          <cell r="CB906" t="str">
            <v>MY</v>
          </cell>
          <cell r="CC906" t="str">
            <v>ME</v>
          </cell>
          <cell r="CD906">
            <v>60</v>
          </cell>
          <cell r="CE906" t="str">
            <v>RR</v>
          </cell>
          <cell r="CF906" t="str">
            <v>AX</v>
          </cell>
          <cell r="CG906" t="str">
            <v>DP</v>
          </cell>
        </row>
        <row r="907">
          <cell r="V907" t="str">
            <v>Type</v>
          </cell>
          <cell r="W907" t="str">
            <v>CHOICE</v>
          </cell>
          <cell r="X907" t="str">
            <v>CHOICE</v>
          </cell>
          <cell r="Y907" t="str">
            <v>CHOICE</v>
          </cell>
          <cell r="Z907" t="str">
            <v>CHOICE/SCO-4</v>
          </cell>
          <cell r="AA907" t="str">
            <v>CHOICE</v>
          </cell>
          <cell r="AB907" t="str">
            <v>CHOICE</v>
          </cell>
          <cell r="AC907" t="str">
            <v>CHOICE</v>
          </cell>
          <cell r="AD907" t="str">
            <v>CHOICE</v>
          </cell>
          <cell r="AE907" t="str">
            <v>CHOICE</v>
          </cell>
          <cell r="AF907" t="str">
            <v>CHOICE/SCO-2</v>
          </cell>
          <cell r="AG907" t="str">
            <v>CHOICE</v>
          </cell>
          <cell r="AH907" t="str">
            <v>CHOICE</v>
          </cell>
          <cell r="AI907" t="str">
            <v>CHOICE/SCO-2</v>
          </cell>
          <cell r="AJ907" t="str">
            <v>CHOICE</v>
          </cell>
          <cell r="AK907" t="str">
            <v>CHOICE</v>
          </cell>
          <cell r="AL907" t="str">
            <v>CHOICE</v>
          </cell>
          <cell r="AM907" t="str">
            <v>CHOICE</v>
          </cell>
          <cell r="AN907" t="str">
            <v>CHOICE</v>
          </cell>
          <cell r="AO907" t="str">
            <v>CHOICE</v>
          </cell>
          <cell r="AP907" t="str">
            <v>CHOICE</v>
          </cell>
          <cell r="AQ907" t="str">
            <v>CHOICE</v>
          </cell>
          <cell r="AR907" t="str">
            <v>CHOICE</v>
          </cell>
          <cell r="AS907" t="str">
            <v>CHOICE</v>
          </cell>
          <cell r="AT907" t="str">
            <v>CHOICE</v>
          </cell>
          <cell r="AU907" t="str">
            <v>CHOICE</v>
          </cell>
          <cell r="AV907" t="str">
            <v>CHOICE/SCO-4</v>
          </cell>
          <cell r="AW907" t="str">
            <v>CHOICE/SCO-2</v>
          </cell>
          <cell r="AX907" t="str">
            <v>CHOICE</v>
          </cell>
          <cell r="AY907" t="str">
            <v>CHOICE</v>
          </cell>
          <cell r="AZ907" t="str">
            <v>CHOICE</v>
          </cell>
          <cell r="BA907" t="str">
            <v>CHOICE</v>
          </cell>
          <cell r="BB907" t="str">
            <v>CHOICE/SCO-2</v>
          </cell>
          <cell r="BC907" t="str">
            <v>CHOICE</v>
          </cell>
          <cell r="BD907" t="str">
            <v>CHOICE</v>
          </cell>
          <cell r="BE907" t="str">
            <v>CHOICE</v>
          </cell>
          <cell r="BF907" t="str">
            <v>CHOICE</v>
          </cell>
          <cell r="BG907" t="str">
            <v>CHOICE</v>
          </cell>
          <cell r="BH907" t="str">
            <v>CHOICE</v>
          </cell>
          <cell r="BI907" t="str">
            <v>CHOICE</v>
          </cell>
          <cell r="BJ907" t="str">
            <v>CHOICE</v>
          </cell>
          <cell r="BK907" t="str">
            <v>CHOICE</v>
          </cell>
          <cell r="BL907" t="str">
            <v>CHOICE</v>
          </cell>
          <cell r="BM907" t="str">
            <v>CHOICE</v>
          </cell>
          <cell r="BN907" t="str">
            <v>CHOICE</v>
          </cell>
          <cell r="BO907" t="str">
            <v>CHOICE</v>
          </cell>
          <cell r="BP907" t="str">
            <v>CHOICE</v>
          </cell>
          <cell r="BQ907" t="str">
            <v>CHOICE</v>
          </cell>
          <cell r="BR907" t="str">
            <v>CHOICE</v>
          </cell>
          <cell r="BS907" t="str">
            <v>CHOICE</v>
          </cell>
          <cell r="BT907" t="str">
            <v>CHOICE</v>
          </cell>
          <cell r="BU907" t="str">
            <v>CHOICE</v>
          </cell>
          <cell r="BV907" t="str">
            <v>CHOICE</v>
          </cell>
          <cell r="BW907" t="str">
            <v>CHOICE</v>
          </cell>
          <cell r="BX907" t="str">
            <v>CHOICE</v>
          </cell>
          <cell r="BY907" t="str">
            <v>CHOICE</v>
          </cell>
          <cell r="BZ907" t="str">
            <v>CHOICE</v>
          </cell>
          <cell r="CA907" t="str">
            <v>CHOICE</v>
          </cell>
          <cell r="CB907" t="str">
            <v>CHOICE</v>
          </cell>
          <cell r="CC907" t="str">
            <v>CHOICE</v>
          </cell>
          <cell r="CD907" t="str">
            <v>CHOICE</v>
          </cell>
          <cell r="CE907" t="str">
            <v>CHOICE</v>
          </cell>
          <cell r="CF907" t="str">
            <v>CHOICE</v>
          </cell>
          <cell r="CG907" t="str">
            <v>CHOICE</v>
          </cell>
        </row>
        <row r="908">
          <cell r="V908" t="str">
            <v>RATE</v>
          </cell>
          <cell r="W908">
            <v>7.8299999999999995E-2</v>
          </cell>
          <cell r="X908">
            <v>7.8299999999999995E-2</v>
          </cell>
          <cell r="Y908">
            <v>7.8299999999999995E-2</v>
          </cell>
          <cell r="Z908">
            <v>7.8299999999999995E-2</v>
          </cell>
          <cell r="AA908">
            <v>7.8299999999999995E-2</v>
          </cell>
          <cell r="AB908">
            <v>7.8299999999999995E-2</v>
          </cell>
          <cell r="AC908">
            <v>7.8299999999999995E-2</v>
          </cell>
          <cell r="AD908">
            <v>7.8299999999999995E-2</v>
          </cell>
          <cell r="AE908">
            <v>7.8299999999999995E-2</v>
          </cell>
          <cell r="AF908">
            <v>7.8299999999999995E-2</v>
          </cell>
          <cell r="AG908">
            <v>7.8299999999999995E-2</v>
          </cell>
          <cell r="AH908">
            <v>7.8299999999999995E-2</v>
          </cell>
          <cell r="AI908">
            <v>7.8299999999999995E-2</v>
          </cell>
          <cell r="AJ908">
            <v>7.8299999999999995E-2</v>
          </cell>
          <cell r="AK908">
            <v>7.8299999999999995E-2</v>
          </cell>
          <cell r="AL908">
            <v>7.8299999999999995E-2</v>
          </cell>
          <cell r="AM908">
            <v>7.8299999999999995E-2</v>
          </cell>
          <cell r="AN908">
            <v>7.8299999999999995E-2</v>
          </cell>
          <cell r="AO908">
            <v>7.8299999999999995E-2</v>
          </cell>
          <cell r="AP908">
            <v>7.8299999999999995E-2</v>
          </cell>
          <cell r="AQ908">
            <v>7.8299999999999995E-2</v>
          </cell>
          <cell r="AR908">
            <v>7.8299999999999995E-2</v>
          </cell>
          <cell r="AS908">
            <v>7.8299999999999995E-2</v>
          </cell>
          <cell r="AT908">
            <v>7.8299999999999995E-2</v>
          </cell>
          <cell r="AU908">
            <v>7.8299999999999995E-2</v>
          </cell>
          <cell r="AV908">
            <v>7.8299999999999995E-2</v>
          </cell>
          <cell r="AW908">
            <v>7.8299999999999995E-2</v>
          </cell>
          <cell r="AX908">
            <v>7.8299999999999995E-2</v>
          </cell>
          <cell r="AY908">
            <v>7.8299999999999995E-2</v>
          </cell>
          <cell r="AZ908">
            <v>7.8299999999999995E-2</v>
          </cell>
          <cell r="BA908">
            <v>7.8299999999999995E-2</v>
          </cell>
          <cell r="BB908">
            <v>7.8299999999999995E-2</v>
          </cell>
          <cell r="BC908">
            <v>7.8299999999999995E-2</v>
          </cell>
          <cell r="BD908">
            <v>7.8299999999999995E-2</v>
          </cell>
          <cell r="BE908">
            <v>7.8299999999999995E-2</v>
          </cell>
          <cell r="BF908">
            <v>7.8299999999999995E-2</v>
          </cell>
          <cell r="BG908">
            <v>7.8299999999999995E-2</v>
          </cell>
          <cell r="BH908">
            <v>7.8299999999999995E-2</v>
          </cell>
          <cell r="BI908">
            <v>7.8299999999999995E-2</v>
          </cell>
          <cell r="BJ908">
            <v>7.8299999999999995E-2</v>
          </cell>
          <cell r="BK908">
            <v>7.8299999999999995E-2</v>
          </cell>
          <cell r="BL908">
            <v>7.8299999999999995E-2</v>
          </cell>
          <cell r="BM908">
            <v>7.8299999999999995E-2</v>
          </cell>
          <cell r="BN908">
            <v>7.8299999999999995E-2</v>
          </cell>
          <cell r="BO908">
            <v>7.8299999999999995E-2</v>
          </cell>
          <cell r="BP908">
            <v>7.8299999999999995E-2</v>
          </cell>
          <cell r="BQ908">
            <v>7.8299999999999995E-2</v>
          </cell>
          <cell r="BR908">
            <v>7.8299999999999995E-2</v>
          </cell>
          <cell r="BS908">
            <v>7.8299999999999995E-2</v>
          </cell>
          <cell r="BT908">
            <v>7.8299999999999995E-2</v>
          </cell>
          <cell r="BU908">
            <v>7.8299999999999995E-2</v>
          </cell>
          <cell r="BV908">
            <v>7.8299999999999995E-2</v>
          </cell>
          <cell r="BW908">
            <v>7.8299999999999995E-2</v>
          </cell>
          <cell r="BX908">
            <v>7.8299999999999995E-2</v>
          </cell>
          <cell r="BY908">
            <v>7.8299999999999995E-2</v>
          </cell>
          <cell r="BZ908">
            <v>7.8299999999999995E-2</v>
          </cell>
          <cell r="CA908">
            <v>7.8299999999999995E-2</v>
          </cell>
          <cell r="CB908">
            <v>7.8299999999999995E-2</v>
          </cell>
          <cell r="CC908">
            <v>7.8299999999999995E-2</v>
          </cell>
          <cell r="CD908">
            <v>7.8299999999999995E-2</v>
          </cell>
          <cell r="CE908">
            <v>7.8299999999999995E-2</v>
          </cell>
          <cell r="CF908">
            <v>7.8299999999999995E-2</v>
          </cell>
          <cell r="CG908">
            <v>7.8299999999999995E-2</v>
          </cell>
        </row>
        <row r="909">
          <cell r="V909" t="str">
            <v>23-1 TOLEDO</v>
          </cell>
          <cell r="W909">
            <v>1299</v>
          </cell>
          <cell r="X909">
            <v>42362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  <cell r="BI909">
            <v>0</v>
          </cell>
          <cell r="BJ909">
            <v>0</v>
          </cell>
          <cell r="BK909">
            <v>0</v>
          </cell>
          <cell r="BL909">
            <v>0</v>
          </cell>
          <cell r="BM909">
            <v>0</v>
          </cell>
          <cell r="BN909">
            <v>0</v>
          </cell>
          <cell r="BO909">
            <v>0</v>
          </cell>
          <cell r="BP909">
            <v>0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</row>
        <row r="910">
          <cell r="V910" t="str">
            <v>TOTAL</v>
          </cell>
          <cell r="W910">
            <v>1299</v>
          </cell>
          <cell r="X910">
            <v>42362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0</v>
          </cell>
          <cell r="BL910">
            <v>0</v>
          </cell>
          <cell r="BM910">
            <v>0</v>
          </cell>
          <cell r="BN910">
            <v>0</v>
          </cell>
          <cell r="BO910">
            <v>0</v>
          </cell>
          <cell r="BP910">
            <v>0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</row>
        <row r="911">
          <cell r="V911" t="str">
            <v>OFFER NUMBER</v>
          </cell>
          <cell r="W911">
            <v>50085</v>
          </cell>
          <cell r="X911">
            <v>50086</v>
          </cell>
          <cell r="Y911">
            <v>50087</v>
          </cell>
          <cell r="Z911">
            <v>50088</v>
          </cell>
          <cell r="AA911">
            <v>50089</v>
          </cell>
          <cell r="AB911" t="str">
            <v>NA</v>
          </cell>
          <cell r="AC911">
            <v>50090</v>
          </cell>
          <cell r="AD911">
            <v>50091</v>
          </cell>
          <cell r="AE911">
            <v>50092</v>
          </cell>
          <cell r="AF911">
            <v>50093</v>
          </cell>
          <cell r="AG911">
            <v>50094</v>
          </cell>
          <cell r="AH911">
            <v>50095</v>
          </cell>
          <cell r="AI911">
            <v>50096</v>
          </cell>
          <cell r="AJ911">
            <v>50097</v>
          </cell>
          <cell r="AK911">
            <v>50098</v>
          </cell>
          <cell r="AL911">
            <v>50099</v>
          </cell>
          <cell r="AM911">
            <v>50100</v>
          </cell>
          <cell r="AN911" t="str">
            <v>NA</v>
          </cell>
          <cell r="AO911">
            <v>50101</v>
          </cell>
          <cell r="AP911" t="str">
            <v>NA</v>
          </cell>
          <cell r="AQ911">
            <v>50102</v>
          </cell>
          <cell r="AR911">
            <v>50103</v>
          </cell>
          <cell r="AS911" t="str">
            <v>NA</v>
          </cell>
          <cell r="AT911">
            <v>50104</v>
          </cell>
          <cell r="AU911">
            <v>50105</v>
          </cell>
          <cell r="AV911">
            <v>50106</v>
          </cell>
          <cell r="AW911">
            <v>50107</v>
          </cell>
          <cell r="AX911">
            <v>50108</v>
          </cell>
          <cell r="AY911" t="str">
            <v>NA</v>
          </cell>
          <cell r="AZ911">
            <v>50109</v>
          </cell>
          <cell r="BA911">
            <v>50110</v>
          </cell>
          <cell r="BB911">
            <v>50111</v>
          </cell>
          <cell r="BC911">
            <v>50112</v>
          </cell>
          <cell r="BD911">
            <v>50113</v>
          </cell>
          <cell r="BE911">
            <v>50114</v>
          </cell>
          <cell r="BF911">
            <v>50115</v>
          </cell>
          <cell r="BG911">
            <v>50116</v>
          </cell>
          <cell r="BH911">
            <v>50117</v>
          </cell>
          <cell r="BI911">
            <v>50118</v>
          </cell>
          <cell r="BJ911">
            <v>50119</v>
          </cell>
          <cell r="BK911" t="str">
            <v>NA</v>
          </cell>
          <cell r="BL911">
            <v>50120</v>
          </cell>
          <cell r="BM911">
            <v>50121</v>
          </cell>
          <cell r="BN911">
            <v>50122</v>
          </cell>
          <cell r="BO911">
            <v>50123</v>
          </cell>
          <cell r="BP911" t="str">
            <v>NA</v>
          </cell>
          <cell r="BQ911">
            <v>50124</v>
          </cell>
          <cell r="BR911">
            <v>50125</v>
          </cell>
          <cell r="BS911">
            <v>50126</v>
          </cell>
          <cell r="BT911">
            <v>50127</v>
          </cell>
          <cell r="BU911">
            <v>50128</v>
          </cell>
          <cell r="BV911">
            <v>50129</v>
          </cell>
          <cell r="BW911">
            <v>50130</v>
          </cell>
          <cell r="BX911">
            <v>50131</v>
          </cell>
          <cell r="BY911" t="str">
            <v>NA</v>
          </cell>
          <cell r="BZ911">
            <v>50132</v>
          </cell>
          <cell r="CA911" t="str">
            <v>NA</v>
          </cell>
          <cell r="CB911">
            <v>50133</v>
          </cell>
          <cell r="CC911">
            <v>50134</v>
          </cell>
          <cell r="CD911" t="str">
            <v>NA</v>
          </cell>
          <cell r="CE911">
            <v>50135</v>
          </cell>
          <cell r="CF911">
            <v>50136</v>
          </cell>
          <cell r="CG911">
            <v>50137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4"/>
  <sheetViews>
    <sheetView tabSelected="1" view="pageBreakPreview" topLeftCell="A15" zoomScale="70" zoomScaleNormal="70" zoomScaleSheetLayoutView="70" workbookViewId="0">
      <selection activeCell="Q57" sqref="Q57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8" x14ac:dyDescent="0.4">
      <c r="A1" s="32"/>
      <c r="B1" s="215" t="s">
        <v>186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x14ac:dyDescent="0.35">
      <c r="B2" s="24"/>
      <c r="C2" s="24"/>
      <c r="D2" s="24"/>
      <c r="E2" s="24"/>
      <c r="F2" s="36"/>
      <c r="G2" s="10"/>
      <c r="H2" s="10"/>
      <c r="I2" s="10"/>
      <c r="J2" s="10"/>
      <c r="K2" s="10"/>
      <c r="L2" s="34"/>
      <c r="M2" s="34"/>
      <c r="N2" s="34"/>
      <c r="O2" s="34"/>
      <c r="P2" s="10"/>
      <c r="Q2" s="35" t="s">
        <v>66</v>
      </c>
    </row>
    <row r="3" spans="1:19" x14ac:dyDescent="0.35">
      <c r="A3" s="24"/>
      <c r="B3" s="128"/>
      <c r="C3" s="128"/>
      <c r="D3" s="128"/>
      <c r="E3" s="128"/>
      <c r="F3" s="132" t="s">
        <v>98</v>
      </c>
      <c r="G3" s="132" t="s">
        <v>98</v>
      </c>
      <c r="H3" s="132" t="s">
        <v>99</v>
      </c>
      <c r="I3" s="161" t="s">
        <v>99</v>
      </c>
      <c r="J3" s="132" t="s">
        <v>100</v>
      </c>
      <c r="K3" s="139" t="s">
        <v>101</v>
      </c>
      <c r="L3" s="134" t="s">
        <v>101</v>
      </c>
      <c r="M3" s="162" t="s">
        <v>101</v>
      </c>
      <c r="N3" s="132" t="s">
        <v>102</v>
      </c>
      <c r="O3" s="138" t="s">
        <v>101</v>
      </c>
      <c r="P3" s="163"/>
      <c r="Q3" s="161" t="s">
        <v>101</v>
      </c>
      <c r="R3" s="132" t="s">
        <v>103</v>
      </c>
      <c r="S3" s="161" t="s">
        <v>101</v>
      </c>
    </row>
    <row r="4" spans="1:19" x14ac:dyDescent="0.35">
      <c r="A4" s="24"/>
      <c r="B4" s="128"/>
      <c r="C4" s="129" t="s">
        <v>104</v>
      </c>
      <c r="D4" s="128"/>
      <c r="E4" s="129" t="s">
        <v>105</v>
      </c>
      <c r="F4" s="132" t="s">
        <v>23</v>
      </c>
      <c r="G4" s="132" t="s">
        <v>26</v>
      </c>
      <c r="H4" s="132" t="s">
        <v>106</v>
      </c>
      <c r="I4" s="161" t="s">
        <v>107</v>
      </c>
      <c r="J4" s="140">
        <v>0.17683246203634553</v>
      </c>
      <c r="K4" s="139" t="s">
        <v>108</v>
      </c>
      <c r="L4" s="134" t="s">
        <v>109</v>
      </c>
      <c r="M4" s="163" t="s">
        <v>110</v>
      </c>
      <c r="N4" s="132" t="s">
        <v>50</v>
      </c>
      <c r="O4" s="138" t="s">
        <v>111</v>
      </c>
      <c r="P4" s="163"/>
      <c r="Q4" s="161" t="s">
        <v>112</v>
      </c>
      <c r="R4" s="132" t="s">
        <v>113</v>
      </c>
      <c r="S4" s="161" t="s">
        <v>114</v>
      </c>
    </row>
    <row r="5" spans="1:19" x14ac:dyDescent="0.35">
      <c r="A5" s="24"/>
      <c r="B5" s="131"/>
      <c r="C5" s="129" t="s">
        <v>115</v>
      </c>
      <c r="D5" s="132" t="s">
        <v>116</v>
      </c>
      <c r="E5" s="132" t="s">
        <v>117</v>
      </c>
      <c r="F5" s="164" t="s">
        <v>21</v>
      </c>
      <c r="G5" s="164" t="s">
        <v>21</v>
      </c>
      <c r="H5" s="164" t="s">
        <v>28</v>
      </c>
      <c r="I5" s="133" t="s">
        <v>28</v>
      </c>
      <c r="J5" s="165" t="s">
        <v>66</v>
      </c>
      <c r="K5" s="166" t="s">
        <v>118</v>
      </c>
      <c r="L5" s="167">
        <v>45538</v>
      </c>
      <c r="M5" s="168"/>
      <c r="N5" s="169">
        <v>860005</v>
      </c>
      <c r="O5" s="133">
        <v>174457</v>
      </c>
      <c r="P5" s="168"/>
      <c r="Q5" s="170">
        <v>82544</v>
      </c>
      <c r="R5" s="165">
        <v>63440</v>
      </c>
      <c r="S5" s="170">
        <v>82545</v>
      </c>
    </row>
    <row r="6" spans="1:19" x14ac:dyDescent="0.35">
      <c r="A6" s="24"/>
      <c r="B6" s="128"/>
      <c r="C6" s="134" t="s">
        <v>119</v>
      </c>
      <c r="D6" s="134" t="s">
        <v>120</v>
      </c>
      <c r="E6" s="134" t="s">
        <v>121</v>
      </c>
      <c r="F6" s="167">
        <v>1445102</v>
      </c>
      <c r="G6" s="167">
        <v>80441913</v>
      </c>
      <c r="H6" s="167">
        <v>1445102</v>
      </c>
      <c r="I6" s="136">
        <v>722551</v>
      </c>
      <c r="J6" s="132" t="s">
        <v>122</v>
      </c>
      <c r="K6" s="135">
        <v>153186</v>
      </c>
      <c r="L6" s="140">
        <v>3.8211654387139984E-2</v>
      </c>
      <c r="M6" s="163" t="s">
        <v>121</v>
      </c>
      <c r="N6" s="167">
        <v>50000</v>
      </c>
      <c r="O6" s="136">
        <v>50000</v>
      </c>
      <c r="P6" s="171"/>
      <c r="Q6" s="136">
        <v>38974</v>
      </c>
      <c r="R6" s="167">
        <v>30000</v>
      </c>
      <c r="S6" s="136">
        <v>29231</v>
      </c>
    </row>
    <row r="7" spans="1:19" x14ac:dyDescent="0.35">
      <c r="A7" s="24"/>
      <c r="B7" s="137"/>
      <c r="C7" s="137"/>
      <c r="D7" s="137"/>
      <c r="E7" s="134"/>
      <c r="F7" s="137"/>
      <c r="G7" s="134"/>
      <c r="H7" s="134"/>
      <c r="I7" s="138"/>
      <c r="J7" s="133">
        <v>80152</v>
      </c>
      <c r="K7" s="139"/>
      <c r="L7" s="140">
        <v>9.0582822085889567E-2</v>
      </c>
      <c r="M7" s="172"/>
      <c r="N7" s="137"/>
      <c r="O7" s="173"/>
      <c r="P7" s="172"/>
      <c r="Q7" s="173">
        <v>0.17683246203634553</v>
      </c>
      <c r="R7" s="140"/>
      <c r="S7" s="173">
        <v>0.17683246203634553</v>
      </c>
    </row>
    <row r="8" spans="1:19" x14ac:dyDescent="0.35">
      <c r="A8" s="24"/>
      <c r="B8" s="128"/>
      <c r="C8" s="128"/>
      <c r="D8" s="128"/>
      <c r="E8" s="128"/>
      <c r="F8" s="128"/>
      <c r="G8" s="141"/>
      <c r="H8" s="141"/>
      <c r="I8" s="142"/>
      <c r="J8" s="137"/>
      <c r="K8" s="143"/>
      <c r="L8" s="140">
        <v>5.4466230936819175E-2</v>
      </c>
      <c r="M8" s="144"/>
      <c r="N8" s="128"/>
      <c r="O8" s="145"/>
      <c r="P8" s="146"/>
      <c r="Q8" s="147"/>
      <c r="R8" s="148"/>
      <c r="S8" s="149"/>
    </row>
    <row r="9" spans="1:19" x14ac:dyDescent="0.35">
      <c r="A9" s="24"/>
      <c r="B9" s="128" t="s">
        <v>123</v>
      </c>
      <c r="C9" s="153">
        <v>20900</v>
      </c>
      <c r="D9" s="141">
        <v>20900</v>
      </c>
      <c r="E9" s="140">
        <v>0.50060234005476723</v>
      </c>
      <c r="F9" s="29">
        <v>10463</v>
      </c>
      <c r="G9" s="141">
        <v>582425</v>
      </c>
      <c r="H9" s="141">
        <v>10463</v>
      </c>
      <c r="I9" s="142">
        <v>5232</v>
      </c>
      <c r="J9" s="134">
        <v>0</v>
      </c>
      <c r="K9" s="174">
        <v>0</v>
      </c>
      <c r="L9" s="141"/>
      <c r="M9" s="175">
        <v>0</v>
      </c>
      <c r="N9" s="141">
        <v>0</v>
      </c>
      <c r="O9" s="142">
        <v>0</v>
      </c>
      <c r="P9" s="151"/>
      <c r="Q9" s="142">
        <v>3696</v>
      </c>
      <c r="R9" s="141"/>
      <c r="S9" s="142"/>
    </row>
    <row r="10" spans="1:19" x14ac:dyDescent="0.35">
      <c r="A10" s="24"/>
      <c r="B10" s="128" t="s">
        <v>124</v>
      </c>
      <c r="C10" s="153">
        <v>372100</v>
      </c>
      <c r="D10" s="141">
        <v>372100</v>
      </c>
      <c r="E10" s="134">
        <v>0.47129167457039867</v>
      </c>
      <c r="F10" s="29">
        <v>175368</v>
      </c>
      <c r="G10" s="141">
        <v>9761897</v>
      </c>
      <c r="H10" s="141">
        <v>175368</v>
      </c>
      <c r="I10" s="142">
        <v>87684</v>
      </c>
      <c r="J10" s="134">
        <v>2.9963410997197921E-2</v>
      </c>
      <c r="K10" s="30">
        <v>10906.139503009355</v>
      </c>
      <c r="L10" s="128"/>
      <c r="M10" s="175">
        <v>9.3254501478097288E-3</v>
      </c>
      <c r="N10" s="141">
        <v>3470</v>
      </c>
      <c r="O10" s="142">
        <v>3470</v>
      </c>
      <c r="P10" s="151"/>
      <c r="Q10" s="142"/>
      <c r="R10" s="141"/>
      <c r="S10" s="142"/>
    </row>
    <row r="11" spans="1:19" x14ac:dyDescent="0.35">
      <c r="A11" s="24"/>
      <c r="B11" s="128" t="s">
        <v>125</v>
      </c>
      <c r="C11" s="153">
        <v>61800</v>
      </c>
      <c r="D11" s="141">
        <v>61800</v>
      </c>
      <c r="E11" s="134">
        <v>0.50060234005476723</v>
      </c>
      <c r="F11" s="29">
        <v>30937</v>
      </c>
      <c r="G11" s="141">
        <v>1722115</v>
      </c>
      <c r="H11" s="141">
        <v>30937</v>
      </c>
      <c r="I11" s="142">
        <v>15469</v>
      </c>
      <c r="J11" s="134">
        <v>0.12560710023029875</v>
      </c>
      <c r="K11" s="30">
        <v>7608.0422501638759</v>
      </c>
      <c r="L11" s="141"/>
      <c r="M11" s="175">
        <v>3.2864077669902909E-2</v>
      </c>
      <c r="N11" s="141">
        <v>2030.9999999999998</v>
      </c>
      <c r="O11" s="142">
        <v>2031</v>
      </c>
      <c r="P11" s="151"/>
      <c r="Q11" s="142"/>
      <c r="R11" s="141"/>
      <c r="S11" s="142"/>
    </row>
    <row r="12" spans="1:19" x14ac:dyDescent="0.35">
      <c r="A12" s="24"/>
      <c r="B12" s="128" t="s">
        <v>126</v>
      </c>
      <c r="C12" s="153">
        <v>69600</v>
      </c>
      <c r="D12" s="141">
        <v>69600</v>
      </c>
      <c r="E12" s="134">
        <v>0.50060234005476723</v>
      </c>
      <c r="F12" s="29">
        <v>34842</v>
      </c>
      <c r="G12" s="141">
        <v>1939487</v>
      </c>
      <c r="H12" s="141">
        <v>34842</v>
      </c>
      <c r="I12" s="142">
        <v>17421</v>
      </c>
      <c r="J12" s="134">
        <v>0</v>
      </c>
      <c r="K12" s="174">
        <v>0</v>
      </c>
      <c r="L12" s="141"/>
      <c r="M12" s="175">
        <v>0</v>
      </c>
      <c r="N12" s="141">
        <v>0</v>
      </c>
      <c r="O12" s="142">
        <v>0</v>
      </c>
      <c r="P12" s="151"/>
      <c r="Q12" s="147"/>
      <c r="R12" s="141">
        <v>12632</v>
      </c>
      <c r="S12" s="142">
        <v>12308</v>
      </c>
    </row>
    <row r="13" spans="1:19" x14ac:dyDescent="0.35">
      <c r="A13" s="24"/>
      <c r="B13" s="128" t="s">
        <v>127</v>
      </c>
      <c r="C13" s="153">
        <v>597200</v>
      </c>
      <c r="D13" s="141">
        <v>597200</v>
      </c>
      <c r="E13" s="134">
        <v>0.50060234005476723</v>
      </c>
      <c r="F13" s="29">
        <v>298960</v>
      </c>
      <c r="G13" s="141">
        <v>16641673</v>
      </c>
      <c r="H13" s="141">
        <v>298960</v>
      </c>
      <c r="I13" s="142">
        <v>149480</v>
      </c>
      <c r="J13" s="134">
        <v>2.8128895925704479E-2</v>
      </c>
      <c r="K13" s="30">
        <v>17159.246469221143</v>
      </c>
      <c r="L13" s="141">
        <v>22820</v>
      </c>
      <c r="M13" s="175">
        <v>3.0423643670462158E-2</v>
      </c>
      <c r="N13" s="141">
        <v>18169</v>
      </c>
      <c r="O13" s="142">
        <v>18169</v>
      </c>
      <c r="P13" s="151"/>
      <c r="Q13" s="147"/>
      <c r="R13" s="141"/>
      <c r="S13" s="142"/>
    </row>
    <row r="14" spans="1:19" x14ac:dyDescent="0.35">
      <c r="A14" s="24"/>
      <c r="B14" s="128" t="s">
        <v>128</v>
      </c>
      <c r="C14" s="153">
        <v>195600</v>
      </c>
      <c r="D14" s="141">
        <v>195600</v>
      </c>
      <c r="E14" s="134">
        <v>0.50060234005476723</v>
      </c>
      <c r="F14" s="29">
        <v>97918</v>
      </c>
      <c r="G14" s="141">
        <v>5450626</v>
      </c>
      <c r="H14" s="141">
        <v>97918</v>
      </c>
      <c r="I14" s="142">
        <v>48959</v>
      </c>
      <c r="J14" s="134">
        <v>6.0754692423050011E-2</v>
      </c>
      <c r="K14" s="30">
        <v>11093</v>
      </c>
      <c r="L14" s="141">
        <v>17718</v>
      </c>
      <c r="M14" s="175">
        <v>2.9534764826175869E-2</v>
      </c>
      <c r="N14" s="141">
        <v>5777</v>
      </c>
      <c r="O14" s="142">
        <v>5777</v>
      </c>
      <c r="P14" s="151"/>
      <c r="Q14" s="147"/>
      <c r="R14" s="141"/>
      <c r="S14" s="142"/>
    </row>
    <row r="15" spans="1:19" x14ac:dyDescent="0.35">
      <c r="A15" s="24"/>
      <c r="B15" s="128" t="s">
        <v>129</v>
      </c>
      <c r="C15" s="153">
        <v>122200</v>
      </c>
      <c r="D15" s="141">
        <v>122200</v>
      </c>
      <c r="E15" s="134">
        <v>0.50060234005476723</v>
      </c>
      <c r="F15" s="29">
        <v>61174</v>
      </c>
      <c r="G15" s="141">
        <v>3405264</v>
      </c>
      <c r="H15" s="141">
        <v>61174</v>
      </c>
      <c r="I15" s="142">
        <v>30587</v>
      </c>
      <c r="J15" s="134">
        <v>0.12443582933980236</v>
      </c>
      <c r="K15" s="30">
        <v>15016.284190453489</v>
      </c>
      <c r="L15" s="141"/>
      <c r="M15" s="175">
        <v>3.3093289689034369E-2</v>
      </c>
      <c r="N15" s="141">
        <v>4044</v>
      </c>
      <c r="O15" s="142">
        <v>4044</v>
      </c>
      <c r="P15" s="151"/>
      <c r="Q15" s="147"/>
      <c r="R15" s="141"/>
      <c r="S15" s="142"/>
    </row>
    <row r="16" spans="1:19" x14ac:dyDescent="0.35">
      <c r="A16" s="24"/>
      <c r="B16" s="128" t="s">
        <v>130</v>
      </c>
      <c r="C16" s="153">
        <v>91800</v>
      </c>
      <c r="D16" s="141">
        <v>91800</v>
      </c>
      <c r="E16" s="134">
        <v>0.50060234005476723</v>
      </c>
      <c r="F16" s="29">
        <v>45955</v>
      </c>
      <c r="G16" s="141">
        <v>2558095</v>
      </c>
      <c r="H16" s="141">
        <v>45955</v>
      </c>
      <c r="I16" s="142">
        <v>22978</v>
      </c>
      <c r="J16" s="134">
        <v>7.7765706716490191E-2</v>
      </c>
      <c r="K16" s="30">
        <v>6685.3346046123588</v>
      </c>
      <c r="L16" s="141">
        <v>5000</v>
      </c>
      <c r="M16" s="175">
        <v>2.8681917211328976E-2</v>
      </c>
      <c r="N16" s="141">
        <v>2633</v>
      </c>
      <c r="O16" s="142">
        <v>2633</v>
      </c>
      <c r="P16" s="151"/>
      <c r="Q16" s="147"/>
      <c r="R16" s="141"/>
      <c r="S16" s="142"/>
    </row>
    <row r="17" spans="1:19" x14ac:dyDescent="0.35">
      <c r="A17" s="24"/>
      <c r="B17" s="128" t="s">
        <v>131</v>
      </c>
      <c r="C17" s="153">
        <v>322100</v>
      </c>
      <c r="D17" s="141">
        <v>322100</v>
      </c>
      <c r="E17" s="134">
        <v>0.50060234005476723</v>
      </c>
      <c r="F17" s="29">
        <v>161244</v>
      </c>
      <c r="G17" s="141">
        <v>8975682</v>
      </c>
      <c r="H17" s="141">
        <v>161244</v>
      </c>
      <c r="I17" s="142">
        <v>80622</v>
      </c>
      <c r="J17" s="134">
        <v>0.12550753433759099</v>
      </c>
      <c r="K17" s="30">
        <v>40281.98557892855</v>
      </c>
      <c r="L17" s="141"/>
      <c r="M17" s="175">
        <v>3.0915864638311082E-2</v>
      </c>
      <c r="N17" s="141">
        <v>9958</v>
      </c>
      <c r="O17" s="142">
        <v>9958</v>
      </c>
      <c r="P17" s="151"/>
      <c r="Q17" s="147"/>
      <c r="R17" s="141"/>
      <c r="S17" s="142"/>
    </row>
    <row r="18" spans="1:19" x14ac:dyDescent="0.35">
      <c r="A18" s="24"/>
      <c r="B18" s="128" t="s">
        <v>132</v>
      </c>
      <c r="C18" s="153">
        <v>110900</v>
      </c>
      <c r="D18" s="141">
        <v>110900</v>
      </c>
      <c r="E18" s="134">
        <v>0.50060234005476723</v>
      </c>
      <c r="F18" s="29">
        <v>55517</v>
      </c>
      <c r="G18" s="141">
        <v>3090366</v>
      </c>
      <c r="H18" s="141">
        <v>55517</v>
      </c>
      <c r="I18" s="142">
        <v>27759</v>
      </c>
      <c r="J18" s="134">
        <v>0.122490251952939</v>
      </c>
      <c r="K18" s="30">
        <v>13379.967403611226</v>
      </c>
      <c r="L18" s="141"/>
      <c r="M18" s="175">
        <v>3.5329125338142468E-2</v>
      </c>
      <c r="N18" s="141">
        <v>3917.9999999999995</v>
      </c>
      <c r="O18" s="142">
        <v>3918</v>
      </c>
      <c r="P18" s="151"/>
      <c r="Q18" s="147"/>
      <c r="R18" s="141"/>
      <c r="S18" s="142"/>
    </row>
    <row r="19" spans="1:19" x14ac:dyDescent="0.35">
      <c r="A19" s="24"/>
      <c r="B19" s="128" t="s">
        <v>133</v>
      </c>
      <c r="C19" s="153">
        <v>43700</v>
      </c>
      <c r="D19" s="141">
        <v>43700</v>
      </c>
      <c r="E19" s="134">
        <v>0.50060234005476723</v>
      </c>
      <c r="F19" s="29">
        <v>21876</v>
      </c>
      <c r="G19" s="141">
        <v>1217732</v>
      </c>
      <c r="H19" s="141">
        <v>21876</v>
      </c>
      <c r="I19" s="142">
        <v>10938</v>
      </c>
      <c r="J19" s="134">
        <v>0.17882001905621583</v>
      </c>
      <c r="K19" s="30">
        <v>7728</v>
      </c>
      <c r="L19" s="141"/>
      <c r="M19" s="175">
        <v>0</v>
      </c>
      <c r="N19" s="141">
        <v>0</v>
      </c>
      <c r="O19" s="142">
        <v>0</v>
      </c>
      <c r="P19" s="151"/>
      <c r="Q19" s="147"/>
      <c r="R19" s="141"/>
      <c r="S19" s="142"/>
    </row>
    <row r="20" spans="1:19" x14ac:dyDescent="0.35">
      <c r="A20" s="24"/>
      <c r="B20" s="128" t="s">
        <v>134</v>
      </c>
      <c r="C20" s="153">
        <v>600</v>
      </c>
      <c r="D20" s="141">
        <v>600</v>
      </c>
      <c r="E20" s="134">
        <v>0.50060234005476723</v>
      </c>
      <c r="F20" s="29">
        <v>300</v>
      </c>
      <c r="G20" s="141">
        <v>16700</v>
      </c>
      <c r="H20" s="141">
        <v>300</v>
      </c>
      <c r="I20" s="142">
        <v>150</v>
      </c>
      <c r="J20" s="134">
        <v>0.17882001905621583</v>
      </c>
      <c r="K20" s="30">
        <v>106</v>
      </c>
      <c r="L20" s="141"/>
      <c r="M20" s="175">
        <v>0</v>
      </c>
      <c r="N20" s="141">
        <v>0</v>
      </c>
      <c r="O20" s="142">
        <v>0</v>
      </c>
      <c r="P20" s="151"/>
      <c r="Q20" s="142"/>
      <c r="R20" s="141"/>
      <c r="S20" s="142"/>
    </row>
    <row r="21" spans="1:19" x14ac:dyDescent="0.35">
      <c r="A21" s="24"/>
      <c r="B21" s="128" t="s">
        <v>104</v>
      </c>
      <c r="C21" s="153">
        <v>2008500</v>
      </c>
      <c r="D21" s="141">
        <v>2008500</v>
      </c>
      <c r="E21" s="153"/>
      <c r="F21" s="141">
        <v>994554</v>
      </c>
      <c r="G21" s="141">
        <v>55362062</v>
      </c>
      <c r="H21" s="141">
        <v>994554</v>
      </c>
      <c r="I21" s="141">
        <v>497279</v>
      </c>
      <c r="J21" s="151"/>
      <c r="K21" s="154">
        <v>129964</v>
      </c>
      <c r="L21" s="141">
        <v>45538</v>
      </c>
      <c r="M21" s="151"/>
      <c r="N21" s="141">
        <v>50000</v>
      </c>
      <c r="O21" s="142">
        <v>50000</v>
      </c>
      <c r="P21" s="151">
        <v>0</v>
      </c>
      <c r="Q21" s="141">
        <v>3696</v>
      </c>
      <c r="R21" s="151">
        <v>12632</v>
      </c>
      <c r="S21" s="142">
        <v>12308</v>
      </c>
    </row>
    <row r="22" spans="1:19" x14ac:dyDescent="0.35">
      <c r="A22" s="24"/>
      <c r="B22" s="128" t="s">
        <v>135</v>
      </c>
      <c r="C22" s="153"/>
      <c r="D22" s="153"/>
      <c r="E22" s="153"/>
      <c r="F22" s="155">
        <v>2.8230000000000004</v>
      </c>
      <c r="G22" s="155">
        <v>5.1299999999999998E-2</v>
      </c>
      <c r="H22" s="155">
        <v>10.049999999999999</v>
      </c>
      <c r="I22" s="155">
        <v>10.049999999999999</v>
      </c>
      <c r="J22" s="156"/>
      <c r="K22" s="157">
        <v>10.168999999999999</v>
      </c>
      <c r="L22" s="155">
        <v>10.168999999999999</v>
      </c>
      <c r="M22" s="156"/>
      <c r="N22" s="155">
        <v>23.25</v>
      </c>
      <c r="O22" s="155">
        <v>10.168999999999999</v>
      </c>
      <c r="P22" s="156">
        <v>0</v>
      </c>
      <c r="Q22" s="155">
        <v>10.168999999999999</v>
      </c>
      <c r="R22" s="156">
        <v>4.5022000000000002</v>
      </c>
      <c r="S22" s="155">
        <v>10.168999999999999</v>
      </c>
    </row>
    <row r="23" spans="1:19" x14ac:dyDescent="0.35">
      <c r="A23" s="24"/>
      <c r="B23" s="128" t="s">
        <v>136</v>
      </c>
      <c r="C23" s="153"/>
      <c r="D23" s="153"/>
      <c r="E23" s="153"/>
      <c r="F23" s="158">
        <v>33691511.304000005</v>
      </c>
      <c r="G23" s="158">
        <v>34080885.367199995</v>
      </c>
      <c r="H23" s="158">
        <v>59971606.199999996</v>
      </c>
      <c r="I23" s="158">
        <v>29985923.699999996</v>
      </c>
      <c r="J23" s="159"/>
      <c r="K23" s="160">
        <v>15859246.991999997</v>
      </c>
      <c r="L23" s="158">
        <v>5556911.0639999993</v>
      </c>
      <c r="M23" s="159"/>
      <c r="N23" s="158">
        <v>13950000</v>
      </c>
      <c r="O23" s="158">
        <v>6101399.9999999991</v>
      </c>
      <c r="P23" s="159">
        <v>0</v>
      </c>
      <c r="Q23" s="158">
        <v>451015.48799999995</v>
      </c>
      <c r="R23" s="159">
        <v>682461.48480000009</v>
      </c>
      <c r="S23" s="158">
        <v>1501920.6239999998</v>
      </c>
    </row>
    <row r="24" spans="1:19" x14ac:dyDescent="0.35">
      <c r="A24" s="24"/>
      <c r="B24" s="24"/>
      <c r="C24" s="54"/>
      <c r="D24" s="54"/>
      <c r="E24" s="54"/>
      <c r="F24" s="56"/>
      <c r="G24" s="56"/>
      <c r="H24" s="56"/>
      <c r="I24" s="56"/>
      <c r="J24" s="56"/>
      <c r="K24" s="20"/>
      <c r="L24" s="56"/>
      <c r="M24" s="56"/>
      <c r="N24" s="2"/>
      <c r="O24" s="56"/>
      <c r="P24" s="56"/>
      <c r="Q24" s="56"/>
      <c r="R24" s="56"/>
      <c r="S24" s="56"/>
    </row>
    <row r="25" spans="1:19" x14ac:dyDescent="0.35">
      <c r="A25" s="24"/>
      <c r="B25" s="70" t="s">
        <v>173</v>
      </c>
      <c r="C25" s="24"/>
      <c r="D25" s="24"/>
      <c r="E25" s="24"/>
      <c r="F25" s="10"/>
      <c r="G25" s="10"/>
      <c r="H25" s="10"/>
      <c r="I25" s="10"/>
      <c r="J25" s="10"/>
      <c r="K25" s="10"/>
      <c r="L25" s="10"/>
      <c r="M25" s="10"/>
      <c r="O25" s="10"/>
      <c r="P25" s="10"/>
      <c r="Q25" s="10"/>
      <c r="R25" s="10"/>
      <c r="S25" s="10"/>
    </row>
    <row r="26" spans="1:19" x14ac:dyDescent="0.35">
      <c r="A26" s="24"/>
      <c r="B26" s="24"/>
      <c r="C26" s="24"/>
      <c r="D26" s="24"/>
      <c r="E26" s="24"/>
      <c r="F26" s="24"/>
      <c r="G26" s="10"/>
      <c r="H26" s="10"/>
      <c r="I26" s="10"/>
      <c r="J26" s="10"/>
      <c r="K26" s="10"/>
      <c r="L26" s="34"/>
      <c r="M26" s="34"/>
      <c r="N26" s="34"/>
      <c r="O26" s="24"/>
      <c r="P26" s="10"/>
      <c r="Q26" s="10"/>
    </row>
    <row r="27" spans="1:19" x14ac:dyDescent="0.35">
      <c r="A27" s="24"/>
      <c r="B27" s="128"/>
      <c r="C27" s="176"/>
      <c r="D27" s="128"/>
      <c r="E27" s="128"/>
      <c r="F27" s="176"/>
      <c r="G27" s="128"/>
      <c r="H27" s="176"/>
      <c r="I27" s="128"/>
      <c r="J27" s="129" t="s">
        <v>138</v>
      </c>
      <c r="K27" s="183" t="s">
        <v>138</v>
      </c>
      <c r="L27" s="162" t="s">
        <v>138</v>
      </c>
      <c r="M27" s="129" t="s">
        <v>138</v>
      </c>
      <c r="N27" s="95"/>
      <c r="O27" s="184"/>
      <c r="P27" s="184"/>
      <c r="Q27" s="184"/>
    </row>
    <row r="28" spans="1:19" x14ac:dyDescent="0.35">
      <c r="A28" s="24"/>
      <c r="B28" s="128"/>
      <c r="C28" s="162" t="s">
        <v>101</v>
      </c>
      <c r="D28" s="134" t="s">
        <v>139</v>
      </c>
      <c r="E28" s="138" t="s">
        <v>101</v>
      </c>
      <c r="F28" s="134" t="s">
        <v>140</v>
      </c>
      <c r="G28" s="138" t="s">
        <v>101</v>
      </c>
      <c r="H28" s="129" t="s">
        <v>141</v>
      </c>
      <c r="I28" s="129" t="s">
        <v>141</v>
      </c>
      <c r="J28" s="129" t="s">
        <v>142</v>
      </c>
      <c r="K28" s="183" t="s">
        <v>142</v>
      </c>
      <c r="L28" s="162" t="s">
        <v>83</v>
      </c>
      <c r="M28" s="129" t="s">
        <v>83</v>
      </c>
      <c r="N28" s="95"/>
      <c r="O28" s="126"/>
      <c r="P28" s="184"/>
      <c r="Q28" s="185"/>
    </row>
    <row r="29" spans="1:19" x14ac:dyDescent="0.35">
      <c r="A29" s="24"/>
      <c r="B29" s="128"/>
      <c r="C29" s="163" t="s">
        <v>143</v>
      </c>
      <c r="D29" s="134" t="s">
        <v>144</v>
      </c>
      <c r="E29" s="138" t="s">
        <v>143</v>
      </c>
      <c r="F29" s="134" t="s">
        <v>145</v>
      </c>
      <c r="G29" s="138" t="s">
        <v>146</v>
      </c>
      <c r="H29" s="129" t="s">
        <v>23</v>
      </c>
      <c r="I29" s="129" t="s">
        <v>26</v>
      </c>
      <c r="J29" s="132" t="s">
        <v>147</v>
      </c>
      <c r="K29" s="161" t="s">
        <v>148</v>
      </c>
      <c r="L29" s="162" t="s">
        <v>147</v>
      </c>
      <c r="M29" s="129" t="s">
        <v>148</v>
      </c>
      <c r="N29" s="95"/>
      <c r="O29" s="134"/>
      <c r="P29" s="184"/>
      <c r="Q29" s="185"/>
    </row>
    <row r="30" spans="1:19" x14ac:dyDescent="0.35">
      <c r="A30" s="24"/>
      <c r="B30" s="128"/>
      <c r="C30" s="168" t="s">
        <v>66</v>
      </c>
      <c r="D30" s="165">
        <v>198766</v>
      </c>
      <c r="E30" s="133">
        <v>201876</v>
      </c>
      <c r="F30" s="165">
        <v>950015</v>
      </c>
      <c r="G30" s="133">
        <v>200905</v>
      </c>
      <c r="H30" s="164" t="s">
        <v>149</v>
      </c>
      <c r="I30" s="164" t="s">
        <v>149</v>
      </c>
      <c r="J30" s="164" t="s">
        <v>150</v>
      </c>
      <c r="K30" s="133" t="s">
        <v>150</v>
      </c>
      <c r="L30" s="168">
        <v>70361</v>
      </c>
      <c r="M30" s="165">
        <v>70361</v>
      </c>
      <c r="N30" s="77"/>
      <c r="O30" s="134"/>
      <c r="P30" s="184"/>
      <c r="Q30" s="185"/>
    </row>
    <row r="31" spans="1:19" x14ac:dyDescent="0.35">
      <c r="A31" s="24"/>
      <c r="B31" s="128"/>
      <c r="C31" s="163" t="s">
        <v>121</v>
      </c>
      <c r="D31" s="167">
        <v>35000</v>
      </c>
      <c r="E31" s="136">
        <v>35000</v>
      </c>
      <c r="F31" s="167">
        <v>35000</v>
      </c>
      <c r="G31" s="136">
        <v>35000</v>
      </c>
      <c r="H31" s="167">
        <v>26667</v>
      </c>
      <c r="I31" s="167">
        <v>2000000</v>
      </c>
      <c r="J31" s="167">
        <v>26338</v>
      </c>
      <c r="K31" s="136">
        <v>10244</v>
      </c>
      <c r="L31" s="171">
        <v>43662</v>
      </c>
      <c r="M31" s="167">
        <v>15000</v>
      </c>
      <c r="N31" s="96"/>
      <c r="O31" s="134"/>
      <c r="P31" s="185"/>
      <c r="Q31" s="185"/>
    </row>
    <row r="32" spans="1:19" x14ac:dyDescent="0.35">
      <c r="A32" s="24"/>
      <c r="B32" s="128"/>
      <c r="C32" s="176"/>
      <c r="D32" s="128"/>
      <c r="E32" s="177"/>
      <c r="F32" s="128"/>
      <c r="G32" s="173">
        <v>5.8606831882116545E-2</v>
      </c>
      <c r="H32" s="134"/>
      <c r="I32" s="134"/>
      <c r="J32" s="140">
        <v>2.9310665484368538E-2</v>
      </c>
      <c r="K32" s="138"/>
      <c r="L32" s="172">
        <v>0.11733942488578339</v>
      </c>
      <c r="M32" s="134"/>
      <c r="N32" s="97"/>
      <c r="O32" s="134"/>
      <c r="P32" s="184"/>
      <c r="Q32" s="185"/>
    </row>
    <row r="33" spans="1:17" x14ac:dyDescent="0.35">
      <c r="A33" s="24"/>
      <c r="B33" s="128"/>
      <c r="C33" s="176"/>
      <c r="D33" s="128"/>
      <c r="E33" s="177"/>
      <c r="F33" s="140">
        <v>0</v>
      </c>
      <c r="G33" s="173">
        <v>0</v>
      </c>
      <c r="H33" s="128"/>
      <c r="I33" s="128"/>
      <c r="J33" s="128"/>
      <c r="K33" s="177"/>
      <c r="L33" s="176"/>
      <c r="M33" s="128"/>
      <c r="N33" s="186"/>
      <c r="O33" s="134"/>
      <c r="P33" s="184"/>
      <c r="Q33" s="185"/>
    </row>
    <row r="34" spans="1:17" x14ac:dyDescent="0.35">
      <c r="A34" s="24"/>
      <c r="B34" s="128" t="s">
        <v>123</v>
      </c>
      <c r="C34" s="175">
        <v>0</v>
      </c>
      <c r="D34" s="141">
        <v>0</v>
      </c>
      <c r="E34" s="177">
        <v>0</v>
      </c>
      <c r="F34" s="128"/>
      <c r="G34" s="177"/>
      <c r="H34" s="141"/>
      <c r="I34" s="141"/>
      <c r="J34" s="141"/>
      <c r="K34" s="142"/>
      <c r="L34" s="151"/>
      <c r="M34" s="141"/>
      <c r="N34" s="187"/>
      <c r="O34" s="134"/>
      <c r="P34" s="184"/>
      <c r="Q34" s="185"/>
    </row>
    <row r="35" spans="1:17" x14ac:dyDescent="0.35">
      <c r="A35" s="24"/>
      <c r="B35" s="128" t="s">
        <v>124</v>
      </c>
      <c r="C35" s="175">
        <v>2.0856921518383885E-2</v>
      </c>
      <c r="D35" s="141">
        <v>7760.8604969906437</v>
      </c>
      <c r="E35" s="142">
        <v>7760.8604969906437</v>
      </c>
      <c r="F35" s="128"/>
      <c r="G35" s="177"/>
      <c r="H35" s="141">
        <v>11042</v>
      </c>
      <c r="I35" s="141">
        <v>828140</v>
      </c>
      <c r="J35" s="141">
        <v>10906</v>
      </c>
      <c r="K35" s="142">
        <v>4242</v>
      </c>
      <c r="L35" s="151">
        <v>43662</v>
      </c>
      <c r="M35" s="141">
        <v>15000</v>
      </c>
      <c r="N35" s="52"/>
      <c r="O35" s="134"/>
      <c r="P35" s="184"/>
      <c r="Q35" s="185"/>
    </row>
    <row r="36" spans="1:17" x14ac:dyDescent="0.35">
      <c r="A36" s="24"/>
      <c r="B36" s="128" t="s">
        <v>125</v>
      </c>
      <c r="C36" s="175">
        <v>2.0856921518383888E-2</v>
      </c>
      <c r="D36" s="141">
        <v>1288.9577498361243</v>
      </c>
      <c r="E36" s="142">
        <v>1288.9577498361243</v>
      </c>
      <c r="F36" s="128"/>
      <c r="G36" s="177"/>
      <c r="H36" s="141"/>
      <c r="I36" s="141"/>
      <c r="J36" s="141"/>
      <c r="K36" s="142"/>
      <c r="L36" s="151"/>
      <c r="M36" s="141"/>
      <c r="N36" s="187"/>
      <c r="O36" s="134"/>
      <c r="P36" s="184"/>
      <c r="Q36" s="185"/>
    </row>
    <row r="37" spans="1:17" x14ac:dyDescent="0.35">
      <c r="A37" s="24"/>
      <c r="B37" s="128" t="s">
        <v>126</v>
      </c>
      <c r="C37" s="175">
        <v>0</v>
      </c>
      <c r="D37" s="141">
        <v>0</v>
      </c>
      <c r="E37" s="142">
        <v>0</v>
      </c>
      <c r="F37" s="128"/>
      <c r="G37" s="177"/>
      <c r="H37" s="141"/>
      <c r="I37" s="141"/>
      <c r="J37" s="141"/>
      <c r="K37" s="142"/>
      <c r="L37" s="151"/>
      <c r="M37" s="141"/>
      <c r="N37" s="187"/>
      <c r="O37" s="134"/>
      <c r="P37" s="184"/>
      <c r="Q37" s="185"/>
    </row>
    <row r="38" spans="1:17" x14ac:dyDescent="0.35">
      <c r="A38" s="24"/>
      <c r="B38" s="128" t="s">
        <v>127</v>
      </c>
      <c r="C38" s="175">
        <v>2.0856921518383885E-2</v>
      </c>
      <c r="D38" s="141">
        <v>12455.753530778857</v>
      </c>
      <c r="E38" s="142">
        <v>12455.753530778857</v>
      </c>
      <c r="F38" s="141">
        <v>35000</v>
      </c>
      <c r="G38" s="142">
        <v>35000</v>
      </c>
      <c r="H38" s="141"/>
      <c r="I38" s="141"/>
      <c r="J38" s="141"/>
      <c r="K38" s="142"/>
      <c r="L38" s="151"/>
      <c r="M38" s="141"/>
      <c r="N38" s="187"/>
      <c r="O38" s="134"/>
      <c r="P38" s="184"/>
      <c r="Q38" s="185"/>
    </row>
    <row r="39" spans="1:17" x14ac:dyDescent="0.35">
      <c r="A39" s="24"/>
      <c r="B39" s="128" t="s">
        <v>128</v>
      </c>
      <c r="C39" s="175">
        <v>0</v>
      </c>
      <c r="D39" s="141">
        <v>0</v>
      </c>
      <c r="E39" s="142">
        <v>0</v>
      </c>
      <c r="F39" s="128">
        <v>0</v>
      </c>
      <c r="G39" s="177">
        <v>0</v>
      </c>
      <c r="H39" s="141"/>
      <c r="I39" s="141"/>
      <c r="J39" s="141"/>
      <c r="K39" s="142"/>
      <c r="L39" s="151"/>
      <c r="M39" s="141"/>
      <c r="N39" s="187"/>
      <c r="O39" s="134"/>
      <c r="P39" s="184"/>
      <c r="Q39" s="185"/>
    </row>
    <row r="40" spans="1:17" x14ac:dyDescent="0.35">
      <c r="A40" s="24"/>
      <c r="B40" s="128" t="s">
        <v>129</v>
      </c>
      <c r="C40" s="175">
        <v>2.0856921518383885E-2</v>
      </c>
      <c r="D40" s="141">
        <v>2548.7158095465106</v>
      </c>
      <c r="E40" s="142">
        <v>2548.7158095465106</v>
      </c>
      <c r="F40" s="128"/>
      <c r="G40" s="177"/>
      <c r="H40" s="141"/>
      <c r="I40" s="141"/>
      <c r="J40" s="141"/>
      <c r="K40" s="142"/>
      <c r="L40" s="151"/>
      <c r="M40" s="141"/>
      <c r="N40" s="187"/>
      <c r="O40" s="134"/>
      <c r="P40" s="184"/>
      <c r="Q40" s="185"/>
    </row>
    <row r="41" spans="1:17" x14ac:dyDescent="0.35">
      <c r="A41" s="24"/>
      <c r="B41" s="128" t="s">
        <v>130</v>
      </c>
      <c r="C41" s="175">
        <v>2.0856921518383885E-2</v>
      </c>
      <c r="D41" s="141">
        <v>1914.6653953876407</v>
      </c>
      <c r="E41" s="142">
        <v>1914.6653953876407</v>
      </c>
      <c r="F41" s="128">
        <v>0</v>
      </c>
      <c r="G41" s="177">
        <v>0</v>
      </c>
      <c r="H41" s="141"/>
      <c r="I41" s="141"/>
      <c r="J41" s="141"/>
      <c r="K41" s="142"/>
      <c r="L41" s="151"/>
      <c r="M41" s="141"/>
      <c r="N41" s="187"/>
      <c r="O41" s="126"/>
      <c r="P41" s="184"/>
      <c r="Q41" s="185"/>
    </row>
    <row r="42" spans="1:17" x14ac:dyDescent="0.35">
      <c r="A42" s="24"/>
      <c r="B42" s="128" t="s">
        <v>131</v>
      </c>
      <c r="C42" s="175">
        <v>2.0856921518383885E-2</v>
      </c>
      <c r="D42" s="141">
        <v>6718.0144210714498</v>
      </c>
      <c r="E42" s="142">
        <v>6718.0144210714498</v>
      </c>
      <c r="F42" s="128"/>
      <c r="G42" s="177"/>
      <c r="H42" s="141"/>
      <c r="I42" s="141"/>
      <c r="J42" s="141"/>
      <c r="K42" s="142"/>
      <c r="L42" s="151"/>
      <c r="M42" s="141"/>
      <c r="N42" s="187"/>
      <c r="O42" s="126"/>
      <c r="P42" s="184"/>
      <c r="Q42" s="185"/>
    </row>
    <row r="43" spans="1:17" x14ac:dyDescent="0.35">
      <c r="A43" s="24"/>
      <c r="B43" s="128" t="s">
        <v>132</v>
      </c>
      <c r="C43" s="175">
        <v>2.0856921518383888E-2</v>
      </c>
      <c r="D43" s="141">
        <v>2313.0325963887731</v>
      </c>
      <c r="E43" s="142">
        <v>2313.0325963887731</v>
      </c>
      <c r="F43" s="128"/>
      <c r="G43" s="177"/>
      <c r="H43" s="141"/>
      <c r="I43" s="141"/>
      <c r="J43" s="141"/>
      <c r="K43" s="142"/>
      <c r="L43" s="151"/>
      <c r="M43" s="141"/>
      <c r="N43" s="187"/>
      <c r="O43" s="54"/>
      <c r="P43" s="184"/>
      <c r="Q43" s="185"/>
    </row>
    <row r="44" spans="1:17" x14ac:dyDescent="0.35">
      <c r="A44" s="24"/>
      <c r="B44" s="128" t="s">
        <v>133</v>
      </c>
      <c r="C44" s="175">
        <v>0</v>
      </c>
      <c r="D44" s="141">
        <v>0</v>
      </c>
      <c r="E44" s="142">
        <v>0</v>
      </c>
      <c r="F44" s="128"/>
      <c r="G44" s="177"/>
      <c r="H44" s="141"/>
      <c r="I44" s="141"/>
      <c r="J44" s="141"/>
      <c r="K44" s="142"/>
      <c r="L44" s="151"/>
      <c r="M44" s="141"/>
      <c r="N44" s="187"/>
      <c r="O44" s="126"/>
      <c r="P44" s="184"/>
      <c r="Q44" s="185"/>
    </row>
    <row r="45" spans="1:17" x14ac:dyDescent="0.35">
      <c r="A45" s="24"/>
      <c r="B45" s="128" t="s">
        <v>134</v>
      </c>
      <c r="C45" s="175">
        <v>0</v>
      </c>
      <c r="D45" s="141">
        <v>0</v>
      </c>
      <c r="E45" s="141">
        <v>0</v>
      </c>
      <c r="F45" s="176"/>
      <c r="G45" s="128"/>
      <c r="H45" s="151"/>
      <c r="I45" s="141"/>
      <c r="J45" s="141"/>
      <c r="K45" s="142"/>
      <c r="L45" s="151"/>
      <c r="M45" s="141"/>
      <c r="N45" s="187"/>
      <c r="O45" s="126"/>
      <c r="P45" s="184"/>
      <c r="Q45" s="185"/>
    </row>
    <row r="46" spans="1:17" x14ac:dyDescent="0.35">
      <c r="A46" s="24"/>
      <c r="B46" s="128" t="s">
        <v>104</v>
      </c>
      <c r="C46" s="176"/>
      <c r="D46" s="141">
        <v>35000</v>
      </c>
      <c r="E46" s="141">
        <v>35000</v>
      </c>
      <c r="F46" s="176">
        <v>35000</v>
      </c>
      <c r="G46" s="141">
        <v>35000</v>
      </c>
      <c r="H46" s="151">
        <v>11042</v>
      </c>
      <c r="I46" s="141">
        <v>828140</v>
      </c>
      <c r="J46" s="141">
        <v>10906</v>
      </c>
      <c r="K46" s="142">
        <v>4242</v>
      </c>
      <c r="L46" s="151">
        <v>43662</v>
      </c>
      <c r="M46" s="141">
        <v>15000</v>
      </c>
      <c r="N46" s="52"/>
      <c r="O46" s="126"/>
      <c r="P46" s="184"/>
      <c r="Q46" s="185"/>
    </row>
    <row r="47" spans="1:17" x14ac:dyDescent="0.35">
      <c r="A47" s="24"/>
      <c r="B47" s="128" t="s">
        <v>135</v>
      </c>
      <c r="C47" s="176"/>
      <c r="D47" s="156">
        <v>10.4625</v>
      </c>
      <c r="E47" s="155">
        <v>10.168999999999999</v>
      </c>
      <c r="F47" s="156">
        <v>13.6875</v>
      </c>
      <c r="G47" s="155">
        <v>10.168999999999999</v>
      </c>
      <c r="H47" s="156">
        <v>2.8706</v>
      </c>
      <c r="I47" s="155">
        <v>3.0225000000000002E-2</v>
      </c>
      <c r="J47" s="155">
        <v>2.4272999999999998</v>
      </c>
      <c r="K47" s="178">
        <v>2.4272999999999998</v>
      </c>
      <c r="L47" s="156">
        <v>2.4272999999999998</v>
      </c>
      <c r="M47" s="155">
        <v>2.4272999999999998</v>
      </c>
      <c r="N47" s="188"/>
      <c r="O47" s="126"/>
      <c r="P47" s="184"/>
      <c r="Q47" s="185"/>
    </row>
    <row r="48" spans="1:17" x14ac:dyDescent="0.35">
      <c r="A48" s="24"/>
      <c r="B48" s="128" t="s">
        <v>136</v>
      </c>
      <c r="C48" s="176"/>
      <c r="D48" s="158">
        <v>4394250</v>
      </c>
      <c r="E48" s="179">
        <v>4270979.9999999991</v>
      </c>
      <c r="F48" s="158">
        <v>5748750</v>
      </c>
      <c r="G48" s="158">
        <v>4270979.9999999991</v>
      </c>
      <c r="H48" s="159">
        <v>380365.98239999998</v>
      </c>
      <c r="I48" s="158">
        <v>300366.37800000003</v>
      </c>
      <c r="J48" s="158">
        <v>132360.66899999999</v>
      </c>
      <c r="K48" s="179">
        <v>72076.246199999994</v>
      </c>
      <c r="L48" s="159">
        <v>529903.86300000001</v>
      </c>
      <c r="M48" s="158">
        <v>182047.5</v>
      </c>
      <c r="N48" s="57"/>
      <c r="O48" s="126"/>
      <c r="P48" s="184"/>
      <c r="Q48" s="185"/>
    </row>
    <row r="49" spans="1:19" x14ac:dyDescent="0.35">
      <c r="A49" s="24"/>
      <c r="B49" s="128" t="s">
        <v>137</v>
      </c>
      <c r="C49" s="128"/>
      <c r="D49" s="128"/>
      <c r="E49" s="128"/>
      <c r="F49" s="128"/>
      <c r="G49" s="128"/>
      <c r="H49" s="141">
        <v>15625</v>
      </c>
      <c r="I49" s="141">
        <v>1171860</v>
      </c>
      <c r="J49" s="141">
        <v>15432</v>
      </c>
      <c r="K49" s="141">
        <v>6002</v>
      </c>
      <c r="L49" s="141">
        <v>0</v>
      </c>
      <c r="M49" s="141">
        <v>0</v>
      </c>
      <c r="N49" s="10"/>
      <c r="O49" s="184"/>
      <c r="P49" s="189"/>
      <c r="Q49" s="184"/>
    </row>
    <row r="50" spans="1:19" x14ac:dyDescent="0.35">
      <c r="A50" s="24"/>
      <c r="B50" s="127"/>
      <c r="C50" s="127"/>
      <c r="D50" s="127"/>
      <c r="E50" s="127"/>
      <c r="F50" s="127"/>
      <c r="G50" s="10"/>
      <c r="H50" s="10"/>
      <c r="I50" s="10"/>
      <c r="J50" s="10"/>
      <c r="K50" s="10"/>
      <c r="L50" s="34"/>
      <c r="M50" s="34"/>
      <c r="N50" s="34"/>
      <c r="O50" s="34"/>
      <c r="P50" s="10"/>
      <c r="Q50" s="10"/>
    </row>
    <row r="51" spans="1:19" x14ac:dyDescent="0.35">
      <c r="A51" s="24"/>
      <c r="B51" s="127"/>
      <c r="C51" s="10"/>
      <c r="D51" s="10"/>
      <c r="E51" s="127"/>
      <c r="F51" s="10"/>
      <c r="G51" s="185"/>
      <c r="H51" s="10"/>
      <c r="I51" s="185"/>
      <c r="J51" s="185"/>
      <c r="K51" s="185"/>
      <c r="L51" s="184"/>
      <c r="M51" s="184"/>
      <c r="N51" s="184"/>
      <c r="O51" s="184"/>
      <c r="P51" s="10"/>
      <c r="Q51" s="10"/>
      <c r="S51" s="26"/>
    </row>
    <row r="52" spans="1:19" x14ac:dyDescent="0.35">
      <c r="A52" s="24"/>
      <c r="B52" s="127"/>
      <c r="C52" s="10"/>
      <c r="D52" s="10"/>
      <c r="E52" s="127"/>
      <c r="F52" s="10"/>
      <c r="G52" s="185"/>
      <c r="H52" s="10"/>
      <c r="I52" s="185"/>
      <c r="J52" s="185"/>
      <c r="K52" s="185"/>
      <c r="L52" s="184"/>
      <c r="M52" s="184"/>
      <c r="N52" s="184"/>
      <c r="O52" s="184"/>
      <c r="P52" s="10"/>
      <c r="Q52" s="10"/>
      <c r="S52" s="26"/>
    </row>
    <row r="53" spans="1:19" x14ac:dyDescent="0.35">
      <c r="A53" s="24"/>
      <c r="B53" s="127"/>
      <c r="C53" s="10"/>
      <c r="D53" s="10"/>
      <c r="E53" s="127"/>
      <c r="F53" s="10"/>
      <c r="G53" s="185"/>
      <c r="H53" s="10"/>
      <c r="I53" s="185"/>
      <c r="J53" s="185"/>
      <c r="K53" s="185"/>
      <c r="L53" s="184"/>
      <c r="M53" s="184"/>
      <c r="N53" s="141"/>
      <c r="O53" s="182" t="s">
        <v>188</v>
      </c>
      <c r="P53" s="158">
        <v>222114962.8626</v>
      </c>
      <c r="Q53" s="189"/>
    </row>
    <row r="54" spans="1:19" x14ac:dyDescent="0.35">
      <c r="A54" s="24"/>
      <c r="B54" s="127"/>
      <c r="C54" s="10"/>
      <c r="D54" s="10"/>
      <c r="E54" s="127"/>
      <c r="F54" s="10"/>
      <c r="G54" s="185"/>
      <c r="H54" s="64"/>
      <c r="I54" s="185"/>
      <c r="J54" s="185"/>
      <c r="K54" s="185"/>
      <c r="L54" s="185"/>
      <c r="M54" s="185"/>
      <c r="N54" s="10"/>
      <c r="O54" s="10"/>
      <c r="P54" s="184"/>
      <c r="Q54" s="185"/>
    </row>
    <row r="55" spans="1:19" x14ac:dyDescent="0.35">
      <c r="A55" s="24"/>
      <c r="B55" s="127"/>
      <c r="C55" s="10"/>
      <c r="D55" s="127"/>
      <c r="E55" s="127"/>
      <c r="F55" s="10"/>
      <c r="G55" s="185"/>
      <c r="H55" s="10"/>
      <c r="I55" s="185"/>
      <c r="J55" s="185"/>
      <c r="K55" s="185"/>
      <c r="L55" s="185"/>
      <c r="M55" s="185"/>
      <c r="N55" s="10"/>
      <c r="O55" s="10"/>
      <c r="P55" s="184"/>
      <c r="Q55" s="185"/>
    </row>
    <row r="56" spans="1:19" x14ac:dyDescent="0.35">
      <c r="A56" s="24"/>
      <c r="B56" s="127"/>
      <c r="C56" s="10"/>
      <c r="D56" s="190" t="s">
        <v>104</v>
      </c>
      <c r="E56" s="190" t="s">
        <v>104</v>
      </c>
      <c r="F56" s="10"/>
      <c r="G56" s="185"/>
      <c r="H56" s="10"/>
      <c r="I56" s="185"/>
      <c r="J56" s="185"/>
      <c r="K56" s="185"/>
      <c r="L56" s="185"/>
      <c r="M56" s="185"/>
      <c r="N56" s="10"/>
      <c r="O56" s="10"/>
      <c r="P56" s="191"/>
      <c r="Q56" s="185"/>
    </row>
    <row r="57" spans="1:19" x14ac:dyDescent="0.35">
      <c r="A57" s="24"/>
      <c r="B57" s="184"/>
      <c r="C57" s="2" t="s">
        <v>104</v>
      </c>
      <c r="D57" s="192" t="s">
        <v>117</v>
      </c>
      <c r="E57" s="190" t="s">
        <v>151</v>
      </c>
      <c r="F57" s="192" t="s">
        <v>104</v>
      </c>
      <c r="G57" s="184"/>
      <c r="H57" s="10"/>
      <c r="I57" s="184"/>
      <c r="J57" s="192" t="s">
        <v>152</v>
      </c>
      <c r="K57" s="192" t="s">
        <v>104</v>
      </c>
      <c r="L57" s="192" t="s">
        <v>153</v>
      </c>
      <c r="M57" s="10"/>
      <c r="N57" s="34"/>
      <c r="O57" s="34"/>
      <c r="P57" s="184"/>
      <c r="Q57" s="185"/>
    </row>
    <row r="58" spans="1:19" x14ac:dyDescent="0.35">
      <c r="A58" s="24"/>
      <c r="B58" s="184"/>
      <c r="C58" s="2" t="s">
        <v>119</v>
      </c>
      <c r="D58" s="192" t="s">
        <v>154</v>
      </c>
      <c r="E58" s="193" t="s">
        <v>154</v>
      </c>
      <c r="F58" s="192" t="s">
        <v>155</v>
      </c>
      <c r="G58" s="192" t="s">
        <v>156</v>
      </c>
      <c r="H58" s="192" t="s">
        <v>157</v>
      </c>
      <c r="I58" s="192" t="s">
        <v>158</v>
      </c>
      <c r="J58" s="192" t="s">
        <v>159</v>
      </c>
      <c r="K58" s="192" t="s">
        <v>160</v>
      </c>
      <c r="L58" s="192" t="s">
        <v>161</v>
      </c>
      <c r="M58" s="10"/>
      <c r="N58" s="34"/>
      <c r="O58" s="34"/>
      <c r="P58" s="184"/>
      <c r="Q58" s="185"/>
    </row>
    <row r="59" spans="1:19" x14ac:dyDescent="0.35">
      <c r="A59" s="24"/>
      <c r="B59" s="128"/>
      <c r="C59" s="129"/>
      <c r="D59" s="128"/>
      <c r="E59" s="128"/>
      <c r="F59" s="128"/>
      <c r="G59" s="128"/>
      <c r="H59" s="141"/>
      <c r="I59" s="128"/>
      <c r="J59" s="128"/>
      <c r="K59" s="128"/>
      <c r="L59" s="128"/>
      <c r="M59" s="141"/>
      <c r="N59" s="137" t="s">
        <v>162</v>
      </c>
      <c r="O59" s="137"/>
      <c r="P59" s="153">
        <v>11050</v>
      </c>
      <c r="Q59" s="185"/>
    </row>
    <row r="60" spans="1:19" x14ac:dyDescent="0.35">
      <c r="A60" s="24"/>
      <c r="B60" s="128" t="s">
        <v>123</v>
      </c>
      <c r="C60" s="141">
        <v>20900</v>
      </c>
      <c r="D60" s="141">
        <v>10463</v>
      </c>
      <c r="E60" s="141">
        <v>3696</v>
      </c>
      <c r="F60" s="141">
        <v>14159</v>
      </c>
      <c r="G60" s="128">
        <v>521</v>
      </c>
      <c r="H60" s="141">
        <v>1597.296938013443</v>
      </c>
      <c r="I60" s="141">
        <v>4623.08</v>
      </c>
      <c r="J60" s="141">
        <v>6741.3769380134427</v>
      </c>
      <c r="K60" s="141">
        <v>20900.376938013444</v>
      </c>
      <c r="L60" s="141">
        <v>-0.37693801344289568</v>
      </c>
      <c r="M60" s="31"/>
      <c r="N60" s="141" t="s">
        <v>163</v>
      </c>
      <c r="O60" s="137"/>
      <c r="P60" s="153">
        <v>6800</v>
      </c>
      <c r="Q60" s="185"/>
    </row>
    <row r="61" spans="1:19" x14ac:dyDescent="0.35">
      <c r="A61" s="24"/>
      <c r="B61" s="128" t="s">
        <v>124</v>
      </c>
      <c r="C61" s="141">
        <v>372100</v>
      </c>
      <c r="D61" s="141">
        <v>186274</v>
      </c>
      <c r="E61" s="141">
        <v>65799</v>
      </c>
      <c r="F61" s="141">
        <v>252073</v>
      </c>
      <c r="G61" s="128">
        <v>9280</v>
      </c>
      <c r="H61" s="141">
        <v>28437.999551904406</v>
      </c>
      <c r="I61" s="141">
        <v>82308.52</v>
      </c>
      <c r="J61" s="141">
        <v>120026.51955190441</v>
      </c>
      <c r="K61" s="141">
        <v>372099.51955190441</v>
      </c>
      <c r="L61" s="141">
        <v>0.48044809558996349</v>
      </c>
      <c r="M61" s="31"/>
      <c r="N61" s="141" t="s">
        <v>164</v>
      </c>
      <c r="O61" s="137"/>
      <c r="P61" s="153">
        <v>950</v>
      </c>
      <c r="Q61" s="185"/>
    </row>
    <row r="62" spans="1:19" x14ac:dyDescent="0.35">
      <c r="A62" s="24"/>
      <c r="B62" s="128" t="s">
        <v>125</v>
      </c>
      <c r="C62" s="141">
        <v>61800</v>
      </c>
      <c r="D62" s="141">
        <v>30937</v>
      </c>
      <c r="E62" s="141">
        <v>10928</v>
      </c>
      <c r="F62" s="141">
        <v>41865</v>
      </c>
      <c r="G62" s="128">
        <v>1541</v>
      </c>
      <c r="H62" s="141">
        <v>4723.1076923076926</v>
      </c>
      <c r="I62" s="141">
        <v>13670.16</v>
      </c>
      <c r="J62" s="141">
        <v>19934.267692307694</v>
      </c>
      <c r="K62" s="141">
        <v>61799.267692307694</v>
      </c>
      <c r="L62" s="141">
        <v>0.73230769230758597</v>
      </c>
      <c r="M62" s="31"/>
      <c r="N62" s="141" t="s">
        <v>165</v>
      </c>
      <c r="O62" s="137"/>
      <c r="P62" s="153">
        <v>0</v>
      </c>
      <c r="Q62" s="185"/>
    </row>
    <row r="63" spans="1:19" x14ac:dyDescent="0.35">
      <c r="A63" s="24"/>
      <c r="B63" s="128" t="s">
        <v>126</v>
      </c>
      <c r="C63" s="141">
        <v>69600</v>
      </c>
      <c r="D63" s="141">
        <v>34842</v>
      </c>
      <c r="E63" s="141">
        <v>12308</v>
      </c>
      <c r="F63" s="141">
        <v>47150</v>
      </c>
      <c r="G63" s="128">
        <v>1736</v>
      </c>
      <c r="H63" s="141">
        <v>5319.2280806572062</v>
      </c>
      <c r="I63" s="141">
        <v>15395.52</v>
      </c>
      <c r="J63" s="141">
        <v>22450.748080657206</v>
      </c>
      <c r="K63" s="141">
        <v>69600.748080657213</v>
      </c>
      <c r="L63" s="141">
        <v>-0.74808065720662853</v>
      </c>
      <c r="M63" s="31"/>
      <c r="N63" s="141" t="s">
        <v>166</v>
      </c>
      <c r="O63" s="137"/>
      <c r="P63" s="194">
        <v>31290</v>
      </c>
      <c r="Q63" s="185"/>
    </row>
    <row r="64" spans="1:19" x14ac:dyDescent="0.35">
      <c r="A64" s="24"/>
      <c r="B64" s="128" t="s">
        <v>127</v>
      </c>
      <c r="C64" s="141">
        <v>597200</v>
      </c>
      <c r="D64" s="141">
        <v>298960</v>
      </c>
      <c r="E64" s="141">
        <v>105604</v>
      </c>
      <c r="F64" s="141">
        <v>404564</v>
      </c>
      <c r="G64" s="128">
        <v>14894</v>
      </c>
      <c r="H64" s="141">
        <v>45641.422554144883</v>
      </c>
      <c r="I64" s="141">
        <v>132100.64000000001</v>
      </c>
      <c r="J64" s="141">
        <v>192636.06255414488</v>
      </c>
      <c r="K64" s="141">
        <v>597200.06255414488</v>
      </c>
      <c r="L64" s="141">
        <v>-6.2554144897148944E-2</v>
      </c>
      <c r="M64" s="31"/>
      <c r="N64" s="141" t="s">
        <v>167</v>
      </c>
      <c r="O64" s="141"/>
      <c r="P64" s="153">
        <v>50090</v>
      </c>
      <c r="Q64" s="185"/>
    </row>
    <row r="65" spans="1:19" x14ac:dyDescent="0.35">
      <c r="A65" s="24"/>
      <c r="B65" s="128" t="s">
        <v>128</v>
      </c>
      <c r="C65" s="141">
        <v>195600</v>
      </c>
      <c r="D65" s="141">
        <v>97918</v>
      </c>
      <c r="E65" s="141">
        <v>34588</v>
      </c>
      <c r="F65" s="141">
        <v>132506</v>
      </c>
      <c r="G65" s="128">
        <v>4878</v>
      </c>
      <c r="H65" s="141">
        <v>14948.865123226289</v>
      </c>
      <c r="I65" s="141">
        <v>43266.720000000001</v>
      </c>
      <c r="J65" s="141">
        <v>63093.585123226294</v>
      </c>
      <c r="K65" s="141">
        <v>195599.58512322628</v>
      </c>
      <c r="L65" s="141">
        <v>0.41487677370969323</v>
      </c>
      <c r="M65" s="31"/>
      <c r="N65" s="128"/>
      <c r="O65" s="128"/>
      <c r="P65" s="128"/>
      <c r="Q65" s="185"/>
    </row>
    <row r="66" spans="1:19" x14ac:dyDescent="0.35">
      <c r="A66" s="24"/>
      <c r="B66" s="128" t="s">
        <v>129</v>
      </c>
      <c r="C66" s="141">
        <v>122200</v>
      </c>
      <c r="D66" s="141">
        <v>61174</v>
      </c>
      <c r="E66" s="141">
        <v>21608.999999999996</v>
      </c>
      <c r="F66" s="141">
        <v>82783</v>
      </c>
      <c r="G66" s="128">
        <v>3048</v>
      </c>
      <c r="H66" s="141">
        <v>9339.2194174757278</v>
      </c>
      <c r="I66" s="141">
        <v>27030.639999999999</v>
      </c>
      <c r="J66" s="141">
        <v>39417.859417475731</v>
      </c>
      <c r="K66" s="141">
        <v>122200.85941747573</v>
      </c>
      <c r="L66" s="141">
        <v>-0.85941747572724125</v>
      </c>
      <c r="M66" s="31"/>
      <c r="N66" s="137" t="s">
        <v>168</v>
      </c>
      <c r="O66" s="137"/>
      <c r="P66" s="141">
        <v>52201</v>
      </c>
      <c r="Q66" s="185"/>
    </row>
    <row r="67" spans="1:19" x14ac:dyDescent="0.35">
      <c r="A67" s="24"/>
      <c r="B67" s="128" t="s">
        <v>130</v>
      </c>
      <c r="C67" s="141">
        <v>91800</v>
      </c>
      <c r="D67" s="141">
        <v>45955</v>
      </c>
      <c r="E67" s="141">
        <v>16233</v>
      </c>
      <c r="F67" s="141">
        <v>62188</v>
      </c>
      <c r="G67" s="128">
        <v>2289</v>
      </c>
      <c r="H67" s="141">
        <v>7015.8784167289014</v>
      </c>
      <c r="I67" s="141">
        <v>20306.16</v>
      </c>
      <c r="J67" s="141">
        <v>29611.038416728901</v>
      </c>
      <c r="K67" s="141">
        <v>91799.038416728901</v>
      </c>
      <c r="L67" s="141">
        <v>0.96158327109878883</v>
      </c>
      <c r="M67" s="31"/>
      <c r="N67" s="137" t="s">
        <v>169</v>
      </c>
      <c r="O67" s="137"/>
      <c r="P67" s="153">
        <v>58300</v>
      </c>
      <c r="Q67" s="185"/>
    </row>
    <row r="68" spans="1:19" x14ac:dyDescent="0.35">
      <c r="A68" s="24"/>
      <c r="B68" s="128" t="s">
        <v>131</v>
      </c>
      <c r="C68" s="141">
        <v>322100</v>
      </c>
      <c r="D68" s="141">
        <v>161244</v>
      </c>
      <c r="E68" s="141">
        <v>56958</v>
      </c>
      <c r="F68" s="141">
        <v>218202</v>
      </c>
      <c r="G68" s="128">
        <v>8033</v>
      </c>
      <c r="H68" s="141">
        <v>24616.715011202388</v>
      </c>
      <c r="I68" s="141">
        <v>71248.52</v>
      </c>
      <c r="J68" s="141">
        <v>103898.2350112024</v>
      </c>
      <c r="K68" s="141">
        <v>322100.2350112024</v>
      </c>
      <c r="L68" s="141">
        <v>-0.23501120239234297</v>
      </c>
      <c r="M68" s="31"/>
      <c r="N68" s="137" t="s">
        <v>187</v>
      </c>
      <c r="O68" s="137"/>
      <c r="P68" s="153">
        <v>4000</v>
      </c>
      <c r="Q68" s="185"/>
      <c r="R68" s="58"/>
      <c r="S68" s="58"/>
    </row>
    <row r="69" spans="1:19" x14ac:dyDescent="0.35">
      <c r="A69" s="24"/>
      <c r="B69" s="128" t="s">
        <v>132</v>
      </c>
      <c r="C69" s="141">
        <v>110900</v>
      </c>
      <c r="D69" s="141">
        <v>55517</v>
      </c>
      <c r="E69" s="141">
        <v>19611</v>
      </c>
      <c r="F69" s="141">
        <v>75128</v>
      </c>
      <c r="G69" s="128">
        <v>2766</v>
      </c>
      <c r="H69" s="141">
        <v>8475.6091112770719</v>
      </c>
      <c r="I69" s="141">
        <v>24531.08</v>
      </c>
      <c r="J69" s="141">
        <v>35772.689111277075</v>
      </c>
      <c r="K69" s="141">
        <v>110900.68911127708</v>
      </c>
      <c r="L69" s="141">
        <v>-0.6891112770736072</v>
      </c>
      <c r="M69" s="31"/>
      <c r="N69" s="128" t="s">
        <v>170</v>
      </c>
      <c r="O69" s="128"/>
      <c r="P69" s="153">
        <v>39000</v>
      </c>
      <c r="Q69" s="69"/>
      <c r="R69" s="58"/>
      <c r="S69" s="58"/>
    </row>
    <row r="70" spans="1:19" x14ac:dyDescent="0.35">
      <c r="A70" s="24"/>
      <c r="B70" s="128" t="s">
        <v>133</v>
      </c>
      <c r="C70" s="141">
        <v>43700</v>
      </c>
      <c r="D70" s="141">
        <v>21876</v>
      </c>
      <c r="E70" s="141">
        <v>7728</v>
      </c>
      <c r="F70" s="141">
        <v>29604</v>
      </c>
      <c r="G70" s="128">
        <v>1090</v>
      </c>
      <c r="H70" s="141">
        <v>3339.8026885735626</v>
      </c>
      <c r="I70" s="141">
        <v>9666.44</v>
      </c>
      <c r="J70" s="141">
        <v>14096.242688573562</v>
      </c>
      <c r="K70" s="141">
        <v>43700.242688573562</v>
      </c>
      <c r="L70" s="141">
        <v>-0.24268857356310036</v>
      </c>
      <c r="M70" s="31"/>
      <c r="N70" s="137" t="s">
        <v>167</v>
      </c>
      <c r="O70" s="137"/>
      <c r="P70" s="141">
        <v>153501</v>
      </c>
      <c r="Q70" s="185"/>
      <c r="R70" s="58"/>
      <c r="S70" s="58"/>
    </row>
    <row r="71" spans="1:19" x14ac:dyDescent="0.35">
      <c r="A71" s="24"/>
      <c r="B71" s="128" t="s">
        <v>134</v>
      </c>
      <c r="C71" s="180">
        <v>600</v>
      </c>
      <c r="D71" s="180">
        <v>300</v>
      </c>
      <c r="E71" s="180">
        <v>106</v>
      </c>
      <c r="F71" s="180">
        <v>406</v>
      </c>
      <c r="G71" s="181">
        <v>15</v>
      </c>
      <c r="H71" s="180">
        <v>45.855414488424202</v>
      </c>
      <c r="I71" s="180">
        <v>132.72</v>
      </c>
      <c r="J71" s="180">
        <v>193.5754144884242</v>
      </c>
      <c r="K71" s="180">
        <v>599.57541448842426</v>
      </c>
      <c r="L71" s="180">
        <v>0.42458551157579905</v>
      </c>
      <c r="M71" s="31"/>
      <c r="N71" s="137"/>
      <c r="O71" s="137"/>
      <c r="P71" s="128"/>
      <c r="Q71" s="185"/>
      <c r="R71" s="58"/>
    </row>
    <row r="72" spans="1:19" x14ac:dyDescent="0.35">
      <c r="A72" s="24"/>
      <c r="B72" s="128" t="s">
        <v>167</v>
      </c>
      <c r="C72" s="141">
        <v>2008500</v>
      </c>
      <c r="D72" s="141">
        <v>1005460</v>
      </c>
      <c r="E72" s="141">
        <v>355168</v>
      </c>
      <c r="F72" s="141">
        <v>1360628</v>
      </c>
      <c r="G72" s="141">
        <v>50091</v>
      </c>
      <c r="H72" s="141">
        <v>153501</v>
      </c>
      <c r="I72" s="141">
        <v>444280.2</v>
      </c>
      <c r="J72" s="141">
        <v>647872.19999999995</v>
      </c>
      <c r="K72" s="141">
        <v>2008500.2000000002</v>
      </c>
      <c r="L72" s="141">
        <v>-0.20000000002113438</v>
      </c>
      <c r="M72" s="141"/>
      <c r="N72" s="137" t="s">
        <v>167</v>
      </c>
      <c r="O72" s="137"/>
      <c r="P72" s="141">
        <v>203591</v>
      </c>
      <c r="Q72" s="185"/>
      <c r="R72" s="58"/>
    </row>
    <row r="73" spans="1:19" x14ac:dyDescent="0.35">
      <c r="A73" s="24"/>
      <c r="B73" s="128"/>
      <c r="C73" s="128"/>
      <c r="D73" s="137">
        <v>0.50060243963156581</v>
      </c>
      <c r="E73" s="137">
        <v>0.17683246203634553</v>
      </c>
      <c r="F73" s="137">
        <v>0.67743490166791143</v>
      </c>
      <c r="G73" s="31">
        <v>2.4939507094846901E-2</v>
      </c>
      <c r="H73" s="31">
        <v>7.6425690814040326E-2</v>
      </c>
      <c r="I73" s="195">
        <v>0.22120000000000001</v>
      </c>
      <c r="J73" s="31">
        <v>0.32256519790888721</v>
      </c>
      <c r="K73" s="31">
        <v>1.0000000995767988</v>
      </c>
      <c r="L73" s="137">
        <v>-9.9576798616447286E-8</v>
      </c>
      <c r="M73" s="141"/>
      <c r="N73" s="137" t="s">
        <v>171</v>
      </c>
      <c r="O73" s="137"/>
      <c r="P73" s="141">
        <v>13222</v>
      </c>
      <c r="Q73" s="184"/>
      <c r="R73" s="58"/>
    </row>
    <row r="74" spans="1:19" x14ac:dyDescent="0.35">
      <c r="B74" s="184"/>
      <c r="C74" s="184"/>
      <c r="D74" s="184"/>
      <c r="E74" s="185"/>
      <c r="F74" s="196"/>
      <c r="G74" s="184"/>
      <c r="H74" s="184"/>
      <c r="I74" s="197"/>
      <c r="J74" s="68" t="s">
        <v>66</v>
      </c>
      <c r="K74" s="10"/>
      <c r="L74" s="34"/>
      <c r="M74" s="34"/>
      <c r="N74" s="184"/>
      <c r="O74" s="184"/>
      <c r="P74" s="184"/>
      <c r="Q74" s="184"/>
    </row>
  </sheetData>
  <mergeCells count="1">
    <mergeCell ref="B1:S1"/>
  </mergeCells>
  <pageMargins left="0.7" right="0.7" top="0.75" bottom="0.75" header="0.3" footer="0.3"/>
  <pageSetup scale="34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"/>
  <sheetViews>
    <sheetView view="pageBreakPreview" zoomScale="80" zoomScaleNormal="40" zoomScaleSheetLayoutView="80" workbookViewId="0">
      <selection activeCell="H59" sqref="H59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5.5" x14ac:dyDescent="0.35">
      <c r="A1" s="216" t="s">
        <v>172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6"/>
      <c r="S1" s="26"/>
    </row>
    <row r="2" spans="1:19" ht="15.5" x14ac:dyDescent="0.35">
      <c r="B2" s="71"/>
      <c r="C2" s="24"/>
      <c r="D2" s="24"/>
      <c r="E2" s="24"/>
      <c r="F2" s="24"/>
      <c r="G2" s="10"/>
      <c r="H2" s="10"/>
      <c r="I2" s="10"/>
      <c r="J2" s="10"/>
      <c r="K2" s="10"/>
      <c r="L2" s="34"/>
      <c r="M2" s="34"/>
      <c r="N2" s="34"/>
      <c r="O2" s="34"/>
      <c r="P2" s="10"/>
      <c r="Q2" s="10"/>
    </row>
    <row r="3" spans="1:19" x14ac:dyDescent="0.35">
      <c r="B3" s="148"/>
      <c r="C3" s="128"/>
      <c r="D3" s="132" t="s">
        <v>98</v>
      </c>
      <c r="E3" s="132" t="s">
        <v>98</v>
      </c>
      <c r="F3" s="132" t="s">
        <v>99</v>
      </c>
      <c r="G3" s="161" t="s">
        <v>99</v>
      </c>
      <c r="H3" s="132" t="s">
        <v>100</v>
      </c>
      <c r="I3" s="139" t="s">
        <v>101</v>
      </c>
      <c r="J3" s="134" t="s">
        <v>101</v>
      </c>
      <c r="K3" s="175" t="s">
        <v>101</v>
      </c>
      <c r="L3" s="134" t="s">
        <v>102</v>
      </c>
      <c r="M3" s="138" t="s">
        <v>101</v>
      </c>
      <c r="N3" s="132"/>
      <c r="O3" s="161" t="s">
        <v>101</v>
      </c>
      <c r="P3" s="132" t="s">
        <v>103</v>
      </c>
      <c r="Q3" s="161" t="s">
        <v>101</v>
      </c>
    </row>
    <row r="4" spans="1:19" x14ac:dyDescent="0.35">
      <c r="B4" s="128"/>
      <c r="C4" s="128"/>
      <c r="D4" s="132" t="s">
        <v>23</v>
      </c>
      <c r="E4" s="132" t="s">
        <v>26</v>
      </c>
      <c r="F4" s="132" t="s">
        <v>106</v>
      </c>
      <c r="G4" s="161" t="s">
        <v>107</v>
      </c>
      <c r="H4" s="173">
        <v>0.17683246203634553</v>
      </c>
      <c r="I4" s="139" t="s">
        <v>108</v>
      </c>
      <c r="J4" s="134" t="s">
        <v>109</v>
      </c>
      <c r="K4" s="175" t="s">
        <v>110</v>
      </c>
      <c r="L4" s="134" t="s">
        <v>50</v>
      </c>
      <c r="M4" s="138" t="s">
        <v>111</v>
      </c>
      <c r="N4" s="132"/>
      <c r="O4" s="161" t="s">
        <v>112</v>
      </c>
      <c r="P4" s="132" t="s">
        <v>113</v>
      </c>
      <c r="Q4" s="161" t="s">
        <v>114</v>
      </c>
    </row>
    <row r="5" spans="1:19" x14ac:dyDescent="0.35">
      <c r="B5" s="131"/>
      <c r="C5" s="132" t="s">
        <v>116</v>
      </c>
      <c r="D5" s="164" t="s">
        <v>21</v>
      </c>
      <c r="E5" s="164" t="s">
        <v>21</v>
      </c>
      <c r="F5" s="164" t="s">
        <v>28</v>
      </c>
      <c r="G5" s="133" t="s">
        <v>28</v>
      </c>
      <c r="H5" s="132" t="s">
        <v>66</v>
      </c>
      <c r="I5" s="166" t="s">
        <v>118</v>
      </c>
      <c r="J5" s="136">
        <v>45538</v>
      </c>
      <c r="K5" s="168" t="s">
        <v>66</v>
      </c>
      <c r="L5" s="164">
        <v>860005</v>
      </c>
      <c r="M5" s="133">
        <v>174457</v>
      </c>
      <c r="N5" s="165"/>
      <c r="O5" s="170">
        <v>82544</v>
      </c>
      <c r="P5" s="165">
        <v>63440</v>
      </c>
      <c r="Q5" s="170">
        <v>82545</v>
      </c>
    </row>
    <row r="6" spans="1:19" x14ac:dyDescent="0.35">
      <c r="B6" s="128"/>
      <c r="C6" s="134" t="s">
        <v>120</v>
      </c>
      <c r="D6" s="167">
        <v>1445102</v>
      </c>
      <c r="E6" s="167">
        <v>80441913</v>
      </c>
      <c r="F6" s="167">
        <v>1445102</v>
      </c>
      <c r="G6" s="136">
        <v>722551</v>
      </c>
      <c r="H6" s="132" t="s">
        <v>122</v>
      </c>
      <c r="I6" s="135">
        <v>153186</v>
      </c>
      <c r="J6" s="173">
        <v>3.8211654387139984E-2</v>
      </c>
      <c r="K6" s="163" t="s">
        <v>121</v>
      </c>
      <c r="L6" s="167">
        <v>50000</v>
      </c>
      <c r="M6" s="136">
        <v>50000</v>
      </c>
      <c r="N6" s="167"/>
      <c r="O6" s="136">
        <v>38974</v>
      </c>
      <c r="P6" s="167">
        <v>30000</v>
      </c>
      <c r="Q6" s="136">
        <v>29231</v>
      </c>
    </row>
    <row r="7" spans="1:19" x14ac:dyDescent="0.35">
      <c r="B7" s="137"/>
      <c r="C7" s="137"/>
      <c r="D7" s="134">
        <v>0.50060234005476723</v>
      </c>
      <c r="E7" s="134"/>
      <c r="F7" s="134"/>
      <c r="G7" s="138"/>
      <c r="H7" s="134"/>
      <c r="I7" s="139"/>
      <c r="J7" s="173">
        <v>9.0582822085889567E-2</v>
      </c>
      <c r="K7" s="176"/>
      <c r="L7" s="128"/>
      <c r="M7" s="177"/>
      <c r="N7" s="130"/>
      <c r="O7" s="173">
        <v>0.17683246203634553</v>
      </c>
      <c r="P7" s="134"/>
      <c r="Q7" s="173">
        <v>0.17683246203634553</v>
      </c>
    </row>
    <row r="8" spans="1:19" x14ac:dyDescent="0.35">
      <c r="B8" s="128"/>
      <c r="C8" s="128"/>
      <c r="D8" s="128"/>
      <c r="E8" s="141"/>
      <c r="F8" s="141"/>
      <c r="G8" s="142"/>
      <c r="H8" s="141"/>
      <c r="I8" s="143"/>
      <c r="J8" s="173">
        <v>5.4466230936819175E-2</v>
      </c>
      <c r="K8" s="176"/>
      <c r="L8" s="128"/>
      <c r="M8" s="177"/>
      <c r="N8" s="141"/>
      <c r="O8" s="142"/>
      <c r="P8" s="128"/>
      <c r="Q8" s="177"/>
    </row>
    <row r="9" spans="1:19" x14ac:dyDescent="0.35">
      <c r="B9" s="128" t="s">
        <v>123</v>
      </c>
      <c r="C9" s="153">
        <v>622</v>
      </c>
      <c r="D9" s="29">
        <v>311</v>
      </c>
      <c r="E9" s="141">
        <v>17312</v>
      </c>
      <c r="F9" s="141">
        <v>311</v>
      </c>
      <c r="G9" s="142">
        <v>156</v>
      </c>
      <c r="H9" s="134">
        <v>0</v>
      </c>
      <c r="I9" s="30">
        <v>0</v>
      </c>
      <c r="J9" s="142"/>
      <c r="K9" s="134">
        <v>0</v>
      </c>
      <c r="L9" s="198">
        <v>0</v>
      </c>
      <c r="M9" s="199">
        <v>0</v>
      </c>
      <c r="N9" s="150"/>
      <c r="O9" s="142">
        <v>110</v>
      </c>
      <c r="P9" s="141"/>
      <c r="Q9" s="142"/>
    </row>
    <row r="10" spans="1:19" x14ac:dyDescent="0.35">
      <c r="B10" s="128" t="s">
        <v>124</v>
      </c>
      <c r="C10" s="153">
        <v>11078</v>
      </c>
      <c r="D10" s="29">
        <v>5221</v>
      </c>
      <c r="E10" s="141">
        <v>290628</v>
      </c>
      <c r="F10" s="141">
        <v>5221</v>
      </c>
      <c r="G10" s="142">
        <v>2611</v>
      </c>
      <c r="H10" s="134">
        <v>2.9963410997197921E-2</v>
      </c>
      <c r="I10" s="30">
        <v>326</v>
      </c>
      <c r="J10" s="142"/>
      <c r="K10" s="134">
        <v>9.3254501478097288E-3</v>
      </c>
      <c r="L10" s="198">
        <v>103</v>
      </c>
      <c r="M10" s="199">
        <v>103</v>
      </c>
      <c r="N10" s="141"/>
      <c r="O10" s="142"/>
      <c r="P10" s="141"/>
      <c r="Q10" s="142"/>
    </row>
    <row r="11" spans="1:19" x14ac:dyDescent="0.35">
      <c r="B11" s="128" t="s">
        <v>125</v>
      </c>
      <c r="C11" s="153">
        <v>1840</v>
      </c>
      <c r="D11" s="29">
        <v>921</v>
      </c>
      <c r="E11" s="141">
        <v>51268</v>
      </c>
      <c r="F11" s="141">
        <v>921</v>
      </c>
      <c r="G11" s="142">
        <v>461</v>
      </c>
      <c r="H11" s="134">
        <v>0.12560710023029875</v>
      </c>
      <c r="I11" s="30">
        <v>227</v>
      </c>
      <c r="J11" s="142"/>
      <c r="K11" s="134">
        <v>3.2864077669902909E-2</v>
      </c>
      <c r="L11" s="198">
        <v>60</v>
      </c>
      <c r="M11" s="199">
        <v>60</v>
      </c>
      <c r="N11" s="141"/>
      <c r="O11" s="142"/>
      <c r="P11" s="141"/>
      <c r="Q11" s="142"/>
    </row>
    <row r="12" spans="1:19" x14ac:dyDescent="0.35">
      <c r="B12" s="128" t="s">
        <v>126</v>
      </c>
      <c r="C12" s="153">
        <v>2072</v>
      </c>
      <c r="D12" s="29">
        <v>1037</v>
      </c>
      <c r="E12" s="141">
        <v>57725</v>
      </c>
      <c r="F12" s="141">
        <v>1037</v>
      </c>
      <c r="G12" s="142">
        <v>519</v>
      </c>
      <c r="H12" s="134">
        <v>0</v>
      </c>
      <c r="I12" s="30">
        <v>0</v>
      </c>
      <c r="J12" s="142"/>
      <c r="K12" s="134">
        <v>0</v>
      </c>
      <c r="L12" s="198">
        <v>0</v>
      </c>
      <c r="M12" s="199">
        <v>0</v>
      </c>
      <c r="N12" s="141"/>
      <c r="O12" s="147"/>
      <c r="P12" s="141">
        <v>376</v>
      </c>
      <c r="Q12" s="142">
        <v>366</v>
      </c>
    </row>
    <row r="13" spans="1:19" x14ac:dyDescent="0.35">
      <c r="B13" s="128" t="s">
        <v>127</v>
      </c>
      <c r="C13" s="153">
        <v>17780</v>
      </c>
      <c r="D13" s="29">
        <v>8901</v>
      </c>
      <c r="E13" s="141">
        <v>495476</v>
      </c>
      <c r="F13" s="141">
        <v>8901</v>
      </c>
      <c r="G13" s="142">
        <v>4451</v>
      </c>
      <c r="H13" s="134">
        <v>2.8128895925704479E-2</v>
      </c>
      <c r="I13" s="30">
        <v>511</v>
      </c>
      <c r="J13" s="199">
        <v>679</v>
      </c>
      <c r="K13" s="134">
        <v>3.0423643670462158E-2</v>
      </c>
      <c r="L13" s="198">
        <v>541</v>
      </c>
      <c r="M13" s="199">
        <v>541</v>
      </c>
      <c r="N13" s="141"/>
      <c r="O13" s="147"/>
      <c r="P13" s="141"/>
      <c r="Q13" s="142"/>
    </row>
    <row r="14" spans="1:19" x14ac:dyDescent="0.35">
      <c r="B14" s="128" t="s">
        <v>128</v>
      </c>
      <c r="C14" s="153">
        <v>5823</v>
      </c>
      <c r="D14" s="29">
        <v>2915</v>
      </c>
      <c r="E14" s="141">
        <v>162264</v>
      </c>
      <c r="F14" s="141">
        <v>2915</v>
      </c>
      <c r="G14" s="142">
        <v>1458</v>
      </c>
      <c r="H14" s="134">
        <v>6.0754692423050011E-2</v>
      </c>
      <c r="I14" s="30">
        <v>331</v>
      </c>
      <c r="J14" s="199">
        <v>527</v>
      </c>
      <c r="K14" s="134">
        <v>2.9534764826175869E-2</v>
      </c>
      <c r="L14" s="198">
        <v>172</v>
      </c>
      <c r="M14" s="199">
        <v>172</v>
      </c>
      <c r="N14" s="141"/>
      <c r="O14" s="147"/>
      <c r="P14" s="141"/>
      <c r="Q14" s="142"/>
    </row>
    <row r="15" spans="1:19" x14ac:dyDescent="0.35">
      <c r="B15" s="128" t="s">
        <v>129</v>
      </c>
      <c r="C15" s="153">
        <v>3638</v>
      </c>
      <c r="D15" s="29">
        <v>1821</v>
      </c>
      <c r="E15" s="141">
        <v>101366</v>
      </c>
      <c r="F15" s="141">
        <v>1821</v>
      </c>
      <c r="G15" s="142">
        <v>911</v>
      </c>
      <c r="H15" s="134">
        <v>0.12443582933980236</v>
      </c>
      <c r="I15" s="30">
        <v>447</v>
      </c>
      <c r="J15" s="142"/>
      <c r="K15" s="134">
        <v>3.3093289689034369E-2</v>
      </c>
      <c r="L15" s="198">
        <v>120</v>
      </c>
      <c r="M15" s="199">
        <v>120</v>
      </c>
      <c r="N15" s="141"/>
      <c r="O15" s="147"/>
      <c r="P15" s="141"/>
      <c r="Q15" s="142"/>
      <c r="R15" s="24"/>
    </row>
    <row r="16" spans="1:19" x14ac:dyDescent="0.35">
      <c r="B16" s="128" t="s">
        <v>130</v>
      </c>
      <c r="C16" s="153">
        <v>2733</v>
      </c>
      <c r="D16" s="29">
        <v>1368</v>
      </c>
      <c r="E16" s="141">
        <v>76150</v>
      </c>
      <c r="F16" s="141">
        <v>1368</v>
      </c>
      <c r="G16" s="142">
        <v>684</v>
      </c>
      <c r="H16" s="134">
        <v>7.7765706716490191E-2</v>
      </c>
      <c r="I16" s="30">
        <v>199</v>
      </c>
      <c r="J16" s="199">
        <v>149</v>
      </c>
      <c r="K16" s="134">
        <v>2.8681917211328976E-2</v>
      </c>
      <c r="L16" s="198">
        <v>78</v>
      </c>
      <c r="M16" s="199">
        <v>78</v>
      </c>
      <c r="N16" s="141"/>
      <c r="O16" s="147"/>
      <c r="P16" s="141"/>
      <c r="Q16" s="142"/>
      <c r="R16" s="83"/>
    </row>
    <row r="17" spans="2:20" x14ac:dyDescent="0.35">
      <c r="B17" s="128" t="s">
        <v>131</v>
      </c>
      <c r="C17" s="153">
        <v>9589</v>
      </c>
      <c r="D17" s="29">
        <v>4800</v>
      </c>
      <c r="E17" s="141">
        <v>267193</v>
      </c>
      <c r="F17" s="141">
        <v>4800</v>
      </c>
      <c r="G17" s="142">
        <v>2400</v>
      </c>
      <c r="H17" s="134">
        <v>0.12550753433759099</v>
      </c>
      <c r="I17" s="30">
        <v>1200</v>
      </c>
      <c r="J17" s="142"/>
      <c r="K17" s="134">
        <v>3.0915864638311082E-2</v>
      </c>
      <c r="L17" s="198">
        <v>296</v>
      </c>
      <c r="M17" s="199">
        <v>296</v>
      </c>
      <c r="N17" s="141"/>
      <c r="O17" s="147"/>
      <c r="P17" s="141"/>
      <c r="Q17" s="142"/>
      <c r="R17" s="84"/>
      <c r="S17" s="205"/>
      <c r="T17" s="117"/>
    </row>
    <row r="18" spans="2:20" x14ac:dyDescent="0.35">
      <c r="B18" s="128" t="s">
        <v>132</v>
      </c>
      <c r="C18" s="153">
        <v>3302</v>
      </c>
      <c r="D18" s="29">
        <v>1653</v>
      </c>
      <c r="E18" s="141">
        <v>92015</v>
      </c>
      <c r="F18" s="141">
        <v>1653</v>
      </c>
      <c r="G18" s="142">
        <v>827</v>
      </c>
      <c r="H18" s="134">
        <v>0.122490251952939</v>
      </c>
      <c r="I18" s="30">
        <v>398</v>
      </c>
      <c r="J18" s="142"/>
      <c r="K18" s="134">
        <v>3.5329125338142468E-2</v>
      </c>
      <c r="L18" s="198">
        <v>117</v>
      </c>
      <c r="M18" s="199">
        <v>117</v>
      </c>
      <c r="N18" s="141"/>
      <c r="O18" s="147"/>
      <c r="P18" s="141"/>
      <c r="Q18" s="142"/>
    </row>
    <row r="19" spans="2:20" x14ac:dyDescent="0.35">
      <c r="B19" s="128" t="s">
        <v>133</v>
      </c>
      <c r="C19" s="153">
        <v>1301</v>
      </c>
      <c r="D19" s="29">
        <v>651</v>
      </c>
      <c r="E19" s="141">
        <v>36238</v>
      </c>
      <c r="F19" s="141">
        <v>651</v>
      </c>
      <c r="G19" s="142">
        <v>326</v>
      </c>
      <c r="H19" s="134">
        <v>0.17882001905621583</v>
      </c>
      <c r="I19" s="30">
        <v>230</v>
      </c>
      <c r="J19" s="142"/>
      <c r="K19" s="134">
        <v>0</v>
      </c>
      <c r="L19" s="198">
        <v>0</v>
      </c>
      <c r="M19" s="199">
        <v>0</v>
      </c>
      <c r="N19" s="141"/>
      <c r="O19" s="147"/>
      <c r="P19" s="141"/>
      <c r="Q19" s="142"/>
    </row>
    <row r="20" spans="2:20" ht="15" thickBot="1" x14ac:dyDescent="0.4">
      <c r="B20" s="128" t="s">
        <v>134</v>
      </c>
      <c r="C20" s="153">
        <v>18</v>
      </c>
      <c r="D20" s="29">
        <v>9</v>
      </c>
      <c r="E20" s="141">
        <v>501</v>
      </c>
      <c r="F20" s="141">
        <v>9</v>
      </c>
      <c r="G20" s="142">
        <v>5</v>
      </c>
      <c r="H20" s="134">
        <v>0.17882001905621583</v>
      </c>
      <c r="I20" s="86">
        <v>3</v>
      </c>
      <c r="J20" s="142"/>
      <c r="K20" s="134">
        <v>0</v>
      </c>
      <c r="L20" s="198">
        <v>0</v>
      </c>
      <c r="M20" s="199">
        <v>0</v>
      </c>
      <c r="N20" s="141"/>
      <c r="O20" s="142"/>
      <c r="P20" s="141"/>
      <c r="Q20" s="142"/>
    </row>
    <row r="21" spans="2:20" x14ac:dyDescent="0.35">
      <c r="B21" s="128" t="s">
        <v>167</v>
      </c>
      <c r="C21" s="153">
        <v>59796</v>
      </c>
      <c r="D21" s="200">
        <v>29608</v>
      </c>
      <c r="E21" s="200">
        <v>1648136</v>
      </c>
      <c r="F21" s="200">
        <v>29608</v>
      </c>
      <c r="G21" s="200">
        <v>14809</v>
      </c>
      <c r="H21" s="141"/>
      <c r="I21" s="200">
        <v>3872</v>
      </c>
      <c r="J21" s="200">
        <v>1355</v>
      </c>
      <c r="K21" s="128"/>
      <c r="L21" s="200">
        <v>1487</v>
      </c>
      <c r="M21" s="200">
        <v>1487</v>
      </c>
      <c r="N21" s="201"/>
      <c r="O21" s="200">
        <v>110</v>
      </c>
      <c r="P21" s="200">
        <v>376</v>
      </c>
      <c r="Q21" s="200">
        <v>366</v>
      </c>
    </row>
    <row r="22" spans="2:20" x14ac:dyDescent="0.35">
      <c r="B22" s="128" t="s">
        <v>135</v>
      </c>
      <c r="C22" s="153"/>
      <c r="D22" s="202">
        <v>2.8230000000000004</v>
      </c>
      <c r="E22" s="202">
        <v>5.1299999999999998E-2</v>
      </c>
      <c r="F22" s="202">
        <v>10.049999999999999</v>
      </c>
      <c r="G22" s="202">
        <v>0</v>
      </c>
      <c r="H22" s="155"/>
      <c r="I22" s="202">
        <v>10.168999999999999</v>
      </c>
      <c r="J22" s="202">
        <v>10.168999999999999</v>
      </c>
      <c r="K22" s="128"/>
      <c r="L22" s="202">
        <v>23.25</v>
      </c>
      <c r="M22" s="202">
        <v>10.168999999999999</v>
      </c>
      <c r="N22" s="202"/>
      <c r="O22" s="202">
        <v>10.168999999999999</v>
      </c>
      <c r="P22" s="202">
        <v>4.5022000000000002</v>
      </c>
      <c r="Q22" s="202">
        <v>10.168999999999999</v>
      </c>
    </row>
    <row r="23" spans="2:20" ht="15" thickBot="1" x14ac:dyDescent="0.4">
      <c r="B23" s="128" t="s">
        <v>174</v>
      </c>
      <c r="C23" s="128"/>
      <c r="D23" s="203">
        <v>83583.384000000005</v>
      </c>
      <c r="E23" s="203">
        <v>84549.376799999998</v>
      </c>
      <c r="F23" s="203">
        <v>297560.39999999997</v>
      </c>
      <c r="G23" s="203">
        <v>0</v>
      </c>
      <c r="H23" s="141"/>
      <c r="I23" s="203">
        <v>39374.367999999995</v>
      </c>
      <c r="J23" s="203">
        <v>13778.994999999999</v>
      </c>
      <c r="K23" s="128"/>
      <c r="L23" s="203">
        <v>34572.75</v>
      </c>
      <c r="M23" s="203">
        <v>15121.302999999998</v>
      </c>
      <c r="N23" s="204"/>
      <c r="O23" s="203">
        <v>1118.5899999999999</v>
      </c>
      <c r="P23" s="203">
        <v>1692.8272000000002</v>
      </c>
      <c r="Q23" s="203">
        <v>3721.8539999999994</v>
      </c>
    </row>
    <row r="24" spans="2:20" x14ac:dyDescent="0.35">
      <c r="B24" s="24"/>
      <c r="C24" s="24"/>
      <c r="D24" s="24"/>
      <c r="E24" s="56"/>
      <c r="F24" s="56"/>
      <c r="G24" s="56"/>
      <c r="H24" s="56"/>
      <c r="I24" s="56"/>
      <c r="J24" s="10"/>
      <c r="K24" s="38"/>
      <c r="L24" s="38"/>
      <c r="M24" s="56"/>
      <c r="N24" s="56"/>
      <c r="O24" s="56"/>
      <c r="P24" s="56"/>
      <c r="Q24" s="56"/>
      <c r="R24" s="56"/>
    </row>
    <row r="25" spans="2:20" x14ac:dyDescent="0.35">
      <c r="B25" s="70" t="s">
        <v>173</v>
      </c>
      <c r="C25" s="24"/>
      <c r="D25" s="24"/>
      <c r="E25" s="56"/>
      <c r="F25" s="56"/>
      <c r="G25" s="56"/>
      <c r="H25" s="56"/>
      <c r="I25" s="56"/>
      <c r="J25" s="10"/>
      <c r="K25" s="38"/>
      <c r="L25" s="38"/>
      <c r="M25" s="56"/>
      <c r="N25" s="56"/>
      <c r="O25" s="56"/>
      <c r="P25" s="56"/>
      <c r="Q25" s="56"/>
      <c r="R25" s="56"/>
    </row>
    <row r="26" spans="2:20" x14ac:dyDescent="0.35">
      <c r="B26" s="128"/>
      <c r="C26" s="128"/>
      <c r="D26" s="128"/>
      <c r="E26" s="128"/>
      <c r="F26" s="128"/>
      <c r="G26" s="128"/>
      <c r="H26" s="128"/>
      <c r="I26" s="128" t="s">
        <v>66</v>
      </c>
      <c r="J26" s="177" t="s">
        <v>66</v>
      </c>
      <c r="K26" s="129" t="s">
        <v>138</v>
      </c>
      <c r="L26" s="183" t="s">
        <v>138</v>
      </c>
      <c r="M26" s="129" t="s">
        <v>138</v>
      </c>
      <c r="N26" s="129" t="s">
        <v>138</v>
      </c>
      <c r="O26" s="162"/>
    </row>
    <row r="27" spans="2:20" x14ac:dyDescent="0.35">
      <c r="B27" s="128"/>
      <c r="C27" s="128"/>
      <c r="D27" s="162" t="s">
        <v>101</v>
      </c>
      <c r="E27" s="134" t="s">
        <v>139</v>
      </c>
      <c r="F27" s="138" t="s">
        <v>101</v>
      </c>
      <c r="G27" s="134" t="s">
        <v>140</v>
      </c>
      <c r="H27" s="138" t="s">
        <v>101</v>
      </c>
      <c r="I27" s="129" t="s">
        <v>141</v>
      </c>
      <c r="J27" s="183" t="s">
        <v>141</v>
      </c>
      <c r="K27" s="129" t="s">
        <v>142</v>
      </c>
      <c r="L27" s="183" t="s">
        <v>142</v>
      </c>
      <c r="M27" s="129" t="s">
        <v>83</v>
      </c>
      <c r="N27" s="129" t="s">
        <v>83</v>
      </c>
      <c r="O27" s="162"/>
    </row>
    <row r="28" spans="2:20" x14ac:dyDescent="0.35">
      <c r="B28" s="128"/>
      <c r="C28" s="128"/>
      <c r="D28" s="163" t="s">
        <v>143</v>
      </c>
      <c r="E28" s="134" t="s">
        <v>144</v>
      </c>
      <c r="F28" s="138" t="s">
        <v>143</v>
      </c>
      <c r="G28" s="134" t="s">
        <v>145</v>
      </c>
      <c r="H28" s="138" t="s">
        <v>146</v>
      </c>
      <c r="I28" s="129" t="s">
        <v>23</v>
      </c>
      <c r="J28" s="183" t="s">
        <v>26</v>
      </c>
      <c r="K28" s="132" t="s">
        <v>147</v>
      </c>
      <c r="L28" s="161" t="s">
        <v>148</v>
      </c>
      <c r="M28" s="129" t="s">
        <v>147</v>
      </c>
      <c r="N28" s="129" t="s">
        <v>148</v>
      </c>
      <c r="O28" s="162"/>
    </row>
    <row r="29" spans="2:20" x14ac:dyDescent="0.35">
      <c r="B29" s="128"/>
      <c r="C29" s="128"/>
      <c r="D29" s="168" t="s">
        <v>66</v>
      </c>
      <c r="E29" s="165">
        <v>198766</v>
      </c>
      <c r="F29" s="133">
        <v>201876</v>
      </c>
      <c r="G29" s="165">
        <v>950015</v>
      </c>
      <c r="H29" s="133">
        <v>200905</v>
      </c>
      <c r="I29" s="164" t="s">
        <v>149</v>
      </c>
      <c r="J29" s="133" t="s">
        <v>149</v>
      </c>
      <c r="K29" s="164" t="s">
        <v>150</v>
      </c>
      <c r="L29" s="133" t="s">
        <v>150</v>
      </c>
      <c r="M29" s="165">
        <v>70361</v>
      </c>
      <c r="N29" s="165">
        <v>70361</v>
      </c>
      <c r="O29" s="168"/>
    </row>
    <row r="30" spans="2:20" x14ac:dyDescent="0.35">
      <c r="B30" s="128"/>
      <c r="C30" s="128"/>
      <c r="D30" s="163" t="s">
        <v>121</v>
      </c>
      <c r="E30" s="167">
        <v>35000</v>
      </c>
      <c r="F30" s="136">
        <v>35000</v>
      </c>
      <c r="G30" s="167">
        <v>35000</v>
      </c>
      <c r="H30" s="136">
        <v>35000</v>
      </c>
      <c r="I30" s="167">
        <v>26667</v>
      </c>
      <c r="J30" s="136">
        <v>2000000</v>
      </c>
      <c r="K30" s="167">
        <v>26338</v>
      </c>
      <c r="L30" s="136">
        <v>10244</v>
      </c>
      <c r="M30" s="167">
        <v>43662</v>
      </c>
      <c r="N30" s="167">
        <v>15000</v>
      </c>
      <c r="O30" s="171"/>
    </row>
    <row r="31" spans="2:20" x14ac:dyDescent="0.35">
      <c r="B31" s="128"/>
      <c r="C31" s="128"/>
      <c r="D31" s="176"/>
      <c r="E31" s="128"/>
      <c r="F31" s="177"/>
      <c r="G31" s="128"/>
      <c r="H31" s="173">
        <v>5.8606831882116545E-2</v>
      </c>
      <c r="I31" s="137"/>
      <c r="J31" s="138"/>
      <c r="K31" s="140"/>
      <c r="L31" s="138"/>
      <c r="M31" s="140">
        <v>0.11733942488578339</v>
      </c>
      <c r="N31" s="134" t="s">
        <v>66</v>
      </c>
      <c r="O31" s="172"/>
    </row>
    <row r="32" spans="2:20" x14ac:dyDescent="0.35">
      <c r="B32" s="128"/>
      <c r="C32" s="128"/>
      <c r="D32" s="176"/>
      <c r="E32" s="128"/>
      <c r="F32" s="177"/>
      <c r="G32" s="140"/>
      <c r="H32" s="173"/>
      <c r="I32" s="128"/>
      <c r="J32" s="177"/>
      <c r="K32" s="128"/>
      <c r="L32" s="177"/>
      <c r="M32" s="128"/>
      <c r="N32" s="128"/>
      <c r="O32" s="176"/>
    </row>
    <row r="33" spans="2:19" x14ac:dyDescent="0.35">
      <c r="B33" s="128" t="s">
        <v>123</v>
      </c>
      <c r="C33" s="128"/>
      <c r="D33" s="175">
        <v>0</v>
      </c>
      <c r="E33" s="141">
        <v>0</v>
      </c>
      <c r="F33" s="142">
        <v>0</v>
      </c>
      <c r="G33" s="128"/>
      <c r="H33" s="177"/>
      <c r="I33" s="141"/>
      <c r="J33" s="142"/>
      <c r="K33" s="141"/>
      <c r="L33" s="142"/>
      <c r="M33" s="141"/>
      <c r="N33" s="141"/>
      <c r="O33" s="151"/>
    </row>
    <row r="34" spans="2:19" x14ac:dyDescent="0.35">
      <c r="B34" s="128" t="s">
        <v>124</v>
      </c>
      <c r="C34" s="128"/>
      <c r="D34" s="175">
        <v>2.0856921518383885E-2</v>
      </c>
      <c r="E34" s="141">
        <v>231</v>
      </c>
      <c r="F34" s="142">
        <v>231</v>
      </c>
      <c r="G34" s="128"/>
      <c r="H34" s="177"/>
      <c r="I34" s="141">
        <v>329</v>
      </c>
      <c r="J34" s="142">
        <v>24675</v>
      </c>
      <c r="K34" s="141">
        <v>325</v>
      </c>
      <c r="L34" s="142">
        <v>126</v>
      </c>
      <c r="M34" s="141">
        <v>1299</v>
      </c>
      <c r="N34" s="141">
        <v>446</v>
      </c>
      <c r="O34" s="151"/>
    </row>
    <row r="35" spans="2:19" x14ac:dyDescent="0.35">
      <c r="B35" s="128" t="s">
        <v>125</v>
      </c>
      <c r="C35" s="128"/>
      <c r="D35" s="175">
        <v>2.0856921518383888E-2</v>
      </c>
      <c r="E35" s="141">
        <v>38</v>
      </c>
      <c r="F35" s="142">
        <v>38</v>
      </c>
      <c r="G35" s="128"/>
      <c r="H35" s="177"/>
      <c r="I35" s="141"/>
      <c r="J35" s="142"/>
      <c r="K35" s="141"/>
      <c r="L35" s="142"/>
      <c r="M35" s="141"/>
      <c r="N35" s="141"/>
      <c r="O35" s="151"/>
    </row>
    <row r="36" spans="2:19" x14ac:dyDescent="0.35">
      <c r="B36" s="128" t="s">
        <v>126</v>
      </c>
      <c r="C36" s="128"/>
      <c r="D36" s="175">
        <v>0</v>
      </c>
      <c r="E36" s="141">
        <v>0</v>
      </c>
      <c r="F36" s="142">
        <v>0</v>
      </c>
      <c r="G36" s="128"/>
      <c r="H36" s="177"/>
      <c r="I36" s="141"/>
      <c r="J36" s="142"/>
      <c r="K36" s="141"/>
      <c r="L36" s="142"/>
      <c r="M36" s="141"/>
      <c r="N36" s="141"/>
      <c r="O36" s="151"/>
    </row>
    <row r="37" spans="2:19" x14ac:dyDescent="0.35">
      <c r="B37" s="128" t="s">
        <v>127</v>
      </c>
      <c r="C37" s="128"/>
      <c r="D37" s="175">
        <v>2.0856921518383885E-2</v>
      </c>
      <c r="E37" s="141">
        <v>371</v>
      </c>
      <c r="F37" s="142">
        <v>371</v>
      </c>
      <c r="G37" s="206">
        <v>1042</v>
      </c>
      <c r="H37" s="207">
        <v>1042</v>
      </c>
      <c r="I37" s="141"/>
      <c r="J37" s="142"/>
      <c r="K37" s="141"/>
      <c r="L37" s="142"/>
      <c r="M37" s="141"/>
      <c r="N37" s="141"/>
      <c r="O37" s="151"/>
    </row>
    <row r="38" spans="2:19" x14ac:dyDescent="0.35">
      <c r="B38" s="128" t="s">
        <v>128</v>
      </c>
      <c r="C38" s="128"/>
      <c r="D38" s="175">
        <v>0</v>
      </c>
      <c r="E38" s="141">
        <v>0</v>
      </c>
      <c r="F38" s="142">
        <v>0</v>
      </c>
      <c r="G38" s="206"/>
      <c r="H38" s="207"/>
      <c r="I38" s="141"/>
      <c r="J38" s="142"/>
      <c r="K38" s="141"/>
      <c r="L38" s="142"/>
      <c r="M38" s="141"/>
      <c r="N38" s="141"/>
      <c r="O38" s="151"/>
    </row>
    <row r="39" spans="2:19" x14ac:dyDescent="0.35">
      <c r="B39" s="128" t="s">
        <v>129</v>
      </c>
      <c r="C39" s="128"/>
      <c r="D39" s="175">
        <v>2.0856921518383885E-2</v>
      </c>
      <c r="E39" s="141">
        <v>76</v>
      </c>
      <c r="F39" s="142">
        <v>76</v>
      </c>
      <c r="G39" s="128"/>
      <c r="H39" s="177"/>
      <c r="I39" s="141"/>
      <c r="J39" s="142"/>
      <c r="K39" s="141"/>
      <c r="L39" s="142"/>
      <c r="M39" s="141"/>
      <c r="N39" s="141"/>
      <c r="O39" s="151"/>
    </row>
    <row r="40" spans="2:19" x14ac:dyDescent="0.35">
      <c r="B40" s="128" t="s">
        <v>130</v>
      </c>
      <c r="C40" s="128"/>
      <c r="D40" s="175">
        <v>2.0856921518383885E-2</v>
      </c>
      <c r="E40" s="141">
        <v>57</v>
      </c>
      <c r="F40" s="142">
        <v>57</v>
      </c>
      <c r="G40" s="206"/>
      <c r="H40" s="207"/>
      <c r="I40" s="141"/>
      <c r="J40" s="142"/>
      <c r="K40" s="141"/>
      <c r="L40" s="142"/>
      <c r="M40" s="141"/>
      <c r="N40" s="141"/>
      <c r="O40" s="151"/>
    </row>
    <row r="41" spans="2:19" x14ac:dyDescent="0.35">
      <c r="B41" s="128" t="s">
        <v>131</v>
      </c>
      <c r="C41" s="128"/>
      <c r="D41" s="175">
        <v>2.0856921518383885E-2</v>
      </c>
      <c r="E41" s="141">
        <v>200</v>
      </c>
      <c r="F41" s="142">
        <v>200</v>
      </c>
      <c r="G41" s="128"/>
      <c r="H41" s="177"/>
      <c r="I41" s="141"/>
      <c r="J41" s="142"/>
      <c r="K41" s="141"/>
      <c r="L41" s="142"/>
      <c r="M41" s="141"/>
      <c r="N41" s="141"/>
      <c r="O41" s="151"/>
    </row>
    <row r="42" spans="2:19" x14ac:dyDescent="0.35">
      <c r="B42" s="128" t="s">
        <v>132</v>
      </c>
      <c r="C42" s="128"/>
      <c r="D42" s="175">
        <v>2.0856921518383888E-2</v>
      </c>
      <c r="E42" s="141">
        <v>69</v>
      </c>
      <c r="F42" s="142">
        <v>69</v>
      </c>
      <c r="G42" s="128"/>
      <c r="H42" s="177"/>
      <c r="I42" s="141"/>
      <c r="J42" s="142"/>
      <c r="K42" s="141"/>
      <c r="L42" s="142"/>
      <c r="M42" s="141"/>
      <c r="N42" s="141"/>
      <c r="O42" s="151"/>
    </row>
    <row r="43" spans="2:19" x14ac:dyDescent="0.35">
      <c r="B43" s="128" t="s">
        <v>133</v>
      </c>
      <c r="C43" s="128"/>
      <c r="D43" s="175">
        <v>0</v>
      </c>
      <c r="E43" s="141">
        <v>0</v>
      </c>
      <c r="F43" s="142">
        <v>0</v>
      </c>
      <c r="G43" s="128"/>
      <c r="H43" s="177"/>
      <c r="I43" s="141"/>
      <c r="J43" s="142"/>
      <c r="K43" s="141"/>
      <c r="L43" s="142"/>
      <c r="M43" s="141"/>
      <c r="N43" s="141"/>
      <c r="O43" s="151"/>
    </row>
    <row r="44" spans="2:19" ht="15" thickBot="1" x14ac:dyDescent="0.4">
      <c r="B44" s="128" t="s">
        <v>134</v>
      </c>
      <c r="C44" s="128"/>
      <c r="D44" s="175">
        <v>0</v>
      </c>
      <c r="E44" s="141">
        <v>0</v>
      </c>
      <c r="F44" s="142">
        <v>0</v>
      </c>
      <c r="G44" s="176"/>
      <c r="H44" s="128"/>
      <c r="I44" s="208"/>
      <c r="J44" s="209"/>
      <c r="K44" s="141"/>
      <c r="L44" s="209"/>
      <c r="M44" s="141"/>
      <c r="N44" s="141"/>
      <c r="O44" s="151"/>
    </row>
    <row r="45" spans="2:19" x14ac:dyDescent="0.35">
      <c r="B45" s="128" t="s">
        <v>167</v>
      </c>
      <c r="C45" s="128"/>
      <c r="D45" s="210"/>
      <c r="E45" s="200">
        <v>1042</v>
      </c>
      <c r="F45" s="200">
        <v>1042</v>
      </c>
      <c r="G45" s="200">
        <v>1042</v>
      </c>
      <c r="H45" s="200">
        <v>1042</v>
      </c>
      <c r="I45" s="200">
        <v>329</v>
      </c>
      <c r="J45" s="200">
        <v>24675</v>
      </c>
      <c r="K45" s="200">
        <v>325</v>
      </c>
      <c r="L45" s="200">
        <v>126</v>
      </c>
      <c r="M45" s="200">
        <v>1299</v>
      </c>
      <c r="N45" s="200">
        <v>446</v>
      </c>
      <c r="O45" s="141"/>
    </row>
    <row r="46" spans="2:19" x14ac:dyDescent="0.35">
      <c r="B46" s="128" t="s">
        <v>135</v>
      </c>
      <c r="C46" s="128"/>
      <c r="D46" s="210"/>
      <c r="E46" s="202">
        <v>10.4625</v>
      </c>
      <c r="F46" s="202">
        <v>10.168999999999999</v>
      </c>
      <c r="G46" s="202">
        <v>13.6875</v>
      </c>
      <c r="H46" s="202">
        <v>10.168999999999999</v>
      </c>
      <c r="I46" s="202">
        <v>2.8706</v>
      </c>
      <c r="J46" s="202">
        <v>3.0225000000000002E-2</v>
      </c>
      <c r="K46" s="202">
        <v>2.4272999999999998</v>
      </c>
      <c r="L46" s="202">
        <v>0</v>
      </c>
      <c r="M46" s="202">
        <v>2.4272999999999998</v>
      </c>
      <c r="N46" s="202">
        <v>0</v>
      </c>
      <c r="O46" s="141"/>
    </row>
    <row r="47" spans="2:19" ht="15" thickBot="1" x14ac:dyDescent="0.4">
      <c r="B47" s="128" t="s">
        <v>174</v>
      </c>
      <c r="C47" s="128"/>
      <c r="D47" s="210"/>
      <c r="E47" s="203">
        <v>10901.925000000001</v>
      </c>
      <c r="F47" s="203">
        <v>10596.097999999998</v>
      </c>
      <c r="G47" s="203">
        <v>14262.375</v>
      </c>
      <c r="H47" s="203">
        <v>10596.097999999998</v>
      </c>
      <c r="I47" s="203">
        <v>944.42740000000003</v>
      </c>
      <c r="J47" s="203">
        <v>745.801875</v>
      </c>
      <c r="K47" s="203">
        <v>788.87249999999995</v>
      </c>
      <c r="L47" s="203">
        <v>0</v>
      </c>
      <c r="M47" s="203">
        <v>3153.0626999999999</v>
      </c>
      <c r="N47" s="203">
        <v>0</v>
      </c>
      <c r="O47" s="141"/>
    </row>
    <row r="48" spans="2:19" ht="15.5" x14ac:dyDescent="0.35">
      <c r="B48" s="92"/>
      <c r="C48" s="92"/>
      <c r="D48" s="119"/>
      <c r="E48" s="121"/>
      <c r="F48" s="121"/>
      <c r="G48" s="121"/>
      <c r="H48" s="121"/>
      <c r="I48" s="121"/>
      <c r="J48" s="118"/>
      <c r="K48" s="121"/>
      <c r="L48" s="119"/>
      <c r="M48" s="121"/>
      <c r="N48" s="119"/>
      <c r="O48" s="122"/>
      <c r="P48" s="92"/>
      <c r="R48" s="105" t="s">
        <v>175</v>
      </c>
      <c r="S48" s="92"/>
    </row>
    <row r="49" spans="2:19" x14ac:dyDescent="0.35">
      <c r="B49" s="24"/>
      <c r="C49" s="56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56"/>
      <c r="R49" s="105"/>
      <c r="S49" s="56"/>
    </row>
    <row r="50" spans="2:19" x14ac:dyDescent="0.35">
      <c r="B50" s="24"/>
      <c r="C50" s="10"/>
      <c r="D50" s="123"/>
      <c r="E50" s="117"/>
      <c r="F50" s="123"/>
      <c r="G50" s="122"/>
      <c r="H50" s="117"/>
      <c r="I50" s="122"/>
      <c r="J50" s="122"/>
      <c r="K50" s="117"/>
      <c r="L50" s="117"/>
      <c r="M50" s="117"/>
      <c r="N50" s="117"/>
      <c r="O50" s="117"/>
      <c r="Q50" s="127" t="s">
        <v>140</v>
      </c>
      <c r="R50" s="56">
        <v>14262.375</v>
      </c>
    </row>
    <row r="51" spans="2:19" x14ac:dyDescent="0.35">
      <c r="B51" s="24"/>
      <c r="C51" s="10"/>
      <c r="D51" s="10"/>
      <c r="F51" s="10"/>
      <c r="G51" s="26"/>
      <c r="I51" s="26"/>
      <c r="J51" s="26"/>
      <c r="P51" s="26"/>
      <c r="Q51" s="34" t="s">
        <v>102</v>
      </c>
      <c r="R51" s="56">
        <v>34572.75</v>
      </c>
      <c r="S51" s="26"/>
    </row>
    <row r="52" spans="2:19" x14ac:dyDescent="0.35">
      <c r="B52" s="24"/>
      <c r="C52" s="10"/>
      <c r="D52" s="10"/>
      <c r="F52" s="10"/>
      <c r="G52" s="26"/>
      <c r="I52" s="26"/>
      <c r="J52" s="26"/>
      <c r="P52" s="26"/>
      <c r="Q52" s="34" t="s">
        <v>176</v>
      </c>
      <c r="R52" s="56">
        <v>3941.9351999999999</v>
      </c>
      <c r="S52" s="26"/>
    </row>
    <row r="53" spans="2:19" x14ac:dyDescent="0.35">
      <c r="B53" s="24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4" t="s">
        <v>141</v>
      </c>
      <c r="R53" s="56">
        <v>1690.2292750000001</v>
      </c>
      <c r="S53" s="26"/>
    </row>
    <row r="54" spans="2:19" x14ac:dyDescent="0.35">
      <c r="B54" s="24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34" t="s">
        <v>98</v>
      </c>
      <c r="R54" s="56">
        <v>168132.76079999999</v>
      </c>
      <c r="S54" s="26"/>
    </row>
    <row r="55" spans="2:19" x14ac:dyDescent="0.35">
      <c r="B55" s="24"/>
      <c r="C55" s="26"/>
      <c r="F55" s="26"/>
      <c r="G55" s="106"/>
      <c r="H55" s="26"/>
      <c r="I55" s="26"/>
      <c r="J55" s="26"/>
      <c r="K55" s="26"/>
      <c r="L55" s="26"/>
      <c r="M55" s="26"/>
      <c r="N55" s="26"/>
      <c r="O55" s="26"/>
      <c r="P55" s="26"/>
      <c r="Q55" t="s">
        <v>101</v>
      </c>
      <c r="R55" s="56">
        <v>94307.305999999982</v>
      </c>
      <c r="S55" s="26"/>
    </row>
    <row r="56" spans="2:19" x14ac:dyDescent="0.35">
      <c r="B56" s="128"/>
      <c r="C56" s="141"/>
      <c r="D56" s="165" t="s">
        <v>104</v>
      </c>
      <c r="E56" s="165" t="s">
        <v>104</v>
      </c>
      <c r="F56" s="141"/>
      <c r="G56" s="141"/>
      <c r="H56" s="141"/>
      <c r="I56" s="141"/>
      <c r="J56" s="141"/>
      <c r="K56" s="141"/>
      <c r="L56" s="141"/>
      <c r="M56" s="26"/>
      <c r="N56" s="26"/>
      <c r="O56" s="26"/>
      <c r="P56" s="26"/>
      <c r="Q56" s="34" t="s">
        <v>139</v>
      </c>
      <c r="R56" s="28">
        <v>10901.925000000001</v>
      </c>
      <c r="S56" s="26"/>
    </row>
    <row r="57" spans="2:19" x14ac:dyDescent="0.35">
      <c r="B57" s="128"/>
      <c r="C57" s="129" t="s">
        <v>104</v>
      </c>
      <c r="D57" s="129" t="s">
        <v>117</v>
      </c>
      <c r="E57" s="165" t="s">
        <v>151</v>
      </c>
      <c r="F57" s="129" t="s">
        <v>104</v>
      </c>
      <c r="G57" s="128"/>
      <c r="H57" s="128"/>
      <c r="I57" s="128"/>
      <c r="J57" s="129" t="s">
        <v>152</v>
      </c>
      <c r="K57" s="129" t="s">
        <v>104</v>
      </c>
      <c r="L57" s="129" t="s">
        <v>153</v>
      </c>
      <c r="M57" s="10"/>
      <c r="N57" s="10"/>
      <c r="O57" s="10"/>
      <c r="P57" s="34"/>
      <c r="Q57" s="10" t="s">
        <v>99</v>
      </c>
      <c r="R57" s="56">
        <v>297560.39999999997</v>
      </c>
      <c r="S57" s="26"/>
    </row>
    <row r="58" spans="2:19" x14ac:dyDescent="0.35">
      <c r="B58" s="128"/>
      <c r="C58" s="129" t="s">
        <v>119</v>
      </c>
      <c r="D58" s="129" t="s">
        <v>154</v>
      </c>
      <c r="E58" s="132" t="s">
        <v>154</v>
      </c>
      <c r="F58" s="129" t="s">
        <v>155</v>
      </c>
      <c r="G58" s="129" t="s">
        <v>156</v>
      </c>
      <c r="H58" s="129" t="s">
        <v>157</v>
      </c>
      <c r="I58" s="129" t="s">
        <v>158</v>
      </c>
      <c r="J58" s="129" t="s">
        <v>159</v>
      </c>
      <c r="K58" s="129" t="s">
        <v>160</v>
      </c>
      <c r="L58" s="129" t="s">
        <v>161</v>
      </c>
      <c r="M58" s="10"/>
      <c r="N58" s="10"/>
      <c r="O58" s="10"/>
      <c r="P58" s="34"/>
      <c r="Q58" s="34" t="s">
        <v>177</v>
      </c>
      <c r="R58" s="56">
        <v>1692.8272000000002</v>
      </c>
      <c r="S58" s="26"/>
    </row>
    <row r="59" spans="2:19" x14ac:dyDescent="0.35">
      <c r="B59" s="128"/>
      <c r="C59" s="129"/>
      <c r="D59" s="128"/>
      <c r="E59" s="128"/>
      <c r="F59" s="128"/>
      <c r="G59" s="128"/>
      <c r="H59" s="128"/>
      <c r="I59" s="128"/>
      <c r="J59" s="128"/>
      <c r="K59" s="128"/>
      <c r="L59" s="128"/>
      <c r="M59" s="10"/>
      <c r="N59" s="10"/>
      <c r="O59" s="10"/>
      <c r="P59" s="34"/>
      <c r="Q59" s="34" t="s">
        <v>178</v>
      </c>
      <c r="R59" s="56">
        <v>0</v>
      </c>
      <c r="S59" s="26"/>
    </row>
    <row r="60" spans="2:19" x14ac:dyDescent="0.35">
      <c r="B60" s="128" t="s">
        <v>123</v>
      </c>
      <c r="C60" s="141">
        <v>622</v>
      </c>
      <c r="D60" s="141">
        <v>311</v>
      </c>
      <c r="E60" s="152">
        <v>110</v>
      </c>
      <c r="F60" s="141">
        <v>421</v>
      </c>
      <c r="G60" s="128">
        <v>16</v>
      </c>
      <c r="H60" s="128">
        <v>48</v>
      </c>
      <c r="I60" s="141">
        <v>138</v>
      </c>
      <c r="J60" s="141">
        <v>202</v>
      </c>
      <c r="K60" s="141">
        <v>623</v>
      </c>
      <c r="L60" s="141">
        <v>-1</v>
      </c>
      <c r="M60" s="31"/>
      <c r="N60" s="107"/>
      <c r="O60" s="10"/>
      <c r="Q60" s="34" t="s">
        <v>104</v>
      </c>
      <c r="R60" s="28">
        <v>627062.50847499992</v>
      </c>
      <c r="S60" s="26"/>
    </row>
    <row r="61" spans="2:19" x14ac:dyDescent="0.35">
      <c r="B61" s="128" t="s">
        <v>124</v>
      </c>
      <c r="C61" s="141">
        <v>11078</v>
      </c>
      <c r="D61" s="141">
        <v>5546</v>
      </c>
      <c r="E61" s="152">
        <v>1959</v>
      </c>
      <c r="F61" s="141">
        <v>7505</v>
      </c>
      <c r="G61" s="128">
        <v>276</v>
      </c>
      <c r="H61" s="128">
        <v>847</v>
      </c>
      <c r="I61" s="141">
        <v>2450</v>
      </c>
      <c r="J61" s="141">
        <v>3573</v>
      </c>
      <c r="K61" s="141">
        <v>11078</v>
      </c>
      <c r="L61" s="141">
        <v>0</v>
      </c>
      <c r="M61" s="31"/>
      <c r="N61" s="107"/>
      <c r="O61" s="10"/>
      <c r="S61" s="26"/>
    </row>
    <row r="62" spans="2:19" x14ac:dyDescent="0.35">
      <c r="B62" s="128" t="s">
        <v>125</v>
      </c>
      <c r="C62" s="141">
        <v>1840</v>
      </c>
      <c r="D62" s="141">
        <v>921</v>
      </c>
      <c r="E62" s="152">
        <v>325</v>
      </c>
      <c r="F62" s="141">
        <v>1246</v>
      </c>
      <c r="G62" s="128">
        <v>46</v>
      </c>
      <c r="H62" s="128">
        <v>141</v>
      </c>
      <c r="I62" s="141">
        <v>407</v>
      </c>
      <c r="J62" s="141">
        <v>594</v>
      </c>
      <c r="K62" s="141">
        <v>1840</v>
      </c>
      <c r="L62" s="141">
        <v>0</v>
      </c>
      <c r="M62" s="31"/>
      <c r="N62" s="107"/>
      <c r="O62" s="10"/>
      <c r="S62" s="26"/>
    </row>
    <row r="63" spans="2:19" x14ac:dyDescent="0.35">
      <c r="B63" s="128" t="s">
        <v>126</v>
      </c>
      <c r="C63" s="141">
        <v>2072</v>
      </c>
      <c r="D63" s="141">
        <v>1037</v>
      </c>
      <c r="E63" s="152">
        <v>366</v>
      </c>
      <c r="F63" s="141">
        <v>1403</v>
      </c>
      <c r="G63" s="128">
        <v>52</v>
      </c>
      <c r="H63" s="128">
        <v>158</v>
      </c>
      <c r="I63" s="141">
        <v>458</v>
      </c>
      <c r="J63" s="141">
        <v>668</v>
      </c>
      <c r="K63" s="141">
        <v>2071</v>
      </c>
      <c r="L63" s="141">
        <v>1</v>
      </c>
      <c r="M63" s="31"/>
      <c r="N63" s="107"/>
      <c r="O63" s="10"/>
      <c r="R63" s="26"/>
      <c r="S63" s="26"/>
    </row>
    <row r="64" spans="2:19" x14ac:dyDescent="0.35">
      <c r="B64" s="128" t="s">
        <v>127</v>
      </c>
      <c r="C64" s="141">
        <v>17780</v>
      </c>
      <c r="D64" s="141">
        <v>8901</v>
      </c>
      <c r="E64" s="152">
        <v>3144</v>
      </c>
      <c r="F64" s="141">
        <v>12045</v>
      </c>
      <c r="G64" s="128">
        <v>443</v>
      </c>
      <c r="H64" s="128">
        <v>1359</v>
      </c>
      <c r="I64" s="141">
        <v>3933</v>
      </c>
      <c r="J64" s="141">
        <v>5735</v>
      </c>
      <c r="K64" s="141">
        <v>17780</v>
      </c>
      <c r="L64" s="141">
        <v>0</v>
      </c>
      <c r="M64" s="31"/>
      <c r="N64" s="107"/>
      <c r="O64" s="10"/>
      <c r="R64" s="26"/>
      <c r="S64" s="26"/>
    </row>
    <row r="65" spans="1:19" x14ac:dyDescent="0.35">
      <c r="B65" s="128" t="s">
        <v>128</v>
      </c>
      <c r="C65" s="141">
        <v>5823</v>
      </c>
      <c r="D65" s="141">
        <v>2915</v>
      </c>
      <c r="E65" s="152">
        <v>1030</v>
      </c>
      <c r="F65" s="141">
        <v>3945</v>
      </c>
      <c r="G65" s="128">
        <v>145</v>
      </c>
      <c r="H65" s="128">
        <v>445</v>
      </c>
      <c r="I65" s="141">
        <v>1288</v>
      </c>
      <c r="J65" s="141">
        <v>1878</v>
      </c>
      <c r="K65" s="141">
        <v>5823</v>
      </c>
      <c r="L65" s="141">
        <v>0</v>
      </c>
      <c r="M65" s="31"/>
      <c r="N65" s="107"/>
      <c r="O65" s="10"/>
      <c r="P65" s="108" t="s">
        <v>179</v>
      </c>
      <c r="Q65" s="109"/>
      <c r="R65" s="110"/>
      <c r="S65" s="26"/>
    </row>
    <row r="66" spans="1:19" x14ac:dyDescent="0.35">
      <c r="B66" s="128" t="s">
        <v>129</v>
      </c>
      <c r="C66" s="141">
        <v>3638</v>
      </c>
      <c r="D66" s="141">
        <v>1821</v>
      </c>
      <c r="E66" s="152">
        <v>643</v>
      </c>
      <c r="F66" s="141">
        <v>2464</v>
      </c>
      <c r="G66" s="128">
        <v>91</v>
      </c>
      <c r="H66" s="128">
        <v>278</v>
      </c>
      <c r="I66" s="141">
        <v>805</v>
      </c>
      <c r="J66" s="141">
        <v>1174</v>
      </c>
      <c r="K66" s="141">
        <v>3638</v>
      </c>
      <c r="L66" s="141">
        <v>0</v>
      </c>
      <c r="M66" s="31"/>
      <c r="N66" s="107"/>
      <c r="O66" s="10"/>
      <c r="P66" s="111" t="s">
        <v>180</v>
      </c>
      <c r="R66" s="50"/>
      <c r="S66" s="26"/>
    </row>
    <row r="67" spans="1:19" x14ac:dyDescent="0.35">
      <c r="B67" s="128" t="s">
        <v>130</v>
      </c>
      <c r="C67" s="141">
        <v>2733</v>
      </c>
      <c r="D67" s="141">
        <v>1368</v>
      </c>
      <c r="E67" s="152">
        <v>483</v>
      </c>
      <c r="F67" s="141">
        <v>1851</v>
      </c>
      <c r="G67" s="128">
        <v>68</v>
      </c>
      <c r="H67" s="128">
        <v>209</v>
      </c>
      <c r="I67" s="141">
        <v>605</v>
      </c>
      <c r="J67" s="141">
        <v>882</v>
      </c>
      <c r="K67" s="141">
        <v>2733</v>
      </c>
      <c r="L67" s="141">
        <v>0</v>
      </c>
      <c r="M67" s="31"/>
      <c r="N67" s="107"/>
      <c r="O67" s="10"/>
      <c r="P67" s="59"/>
      <c r="R67" s="50"/>
      <c r="S67" s="26"/>
    </row>
    <row r="68" spans="1:19" x14ac:dyDescent="0.35">
      <c r="B68" s="128" t="s">
        <v>131</v>
      </c>
      <c r="C68" s="141">
        <v>9589</v>
      </c>
      <c r="D68" s="141">
        <v>4800</v>
      </c>
      <c r="E68" s="152">
        <v>1696</v>
      </c>
      <c r="F68" s="141">
        <v>6496</v>
      </c>
      <c r="G68" s="128">
        <v>239</v>
      </c>
      <c r="H68" s="128">
        <v>733</v>
      </c>
      <c r="I68" s="141">
        <v>2121</v>
      </c>
      <c r="J68" s="141">
        <v>3093</v>
      </c>
      <c r="K68" s="141">
        <v>9589</v>
      </c>
      <c r="L68" s="141">
        <v>0</v>
      </c>
      <c r="M68" s="31"/>
      <c r="N68" s="107"/>
      <c r="O68" s="10"/>
      <c r="P68" s="59" t="s">
        <v>181</v>
      </c>
      <c r="Q68" s="26">
        <v>2056</v>
      </c>
      <c r="R68" s="50"/>
      <c r="S68" s="26"/>
    </row>
    <row r="69" spans="1:19" x14ac:dyDescent="0.35">
      <c r="B69" s="128" t="s">
        <v>132</v>
      </c>
      <c r="C69" s="141">
        <v>3302</v>
      </c>
      <c r="D69" s="141">
        <v>1653</v>
      </c>
      <c r="E69" s="152">
        <v>584</v>
      </c>
      <c r="F69" s="141">
        <v>2237</v>
      </c>
      <c r="G69" s="128">
        <v>82</v>
      </c>
      <c r="H69" s="128">
        <v>252</v>
      </c>
      <c r="I69" s="141">
        <v>730</v>
      </c>
      <c r="J69" s="141">
        <v>1064</v>
      </c>
      <c r="K69" s="141">
        <v>3301</v>
      </c>
      <c r="L69" s="141">
        <v>1</v>
      </c>
      <c r="M69" s="31"/>
      <c r="N69" s="107"/>
      <c r="O69" s="10"/>
      <c r="P69" s="59" t="s">
        <v>182</v>
      </c>
      <c r="Q69" s="55">
        <v>0.36270000000000002</v>
      </c>
      <c r="R69" s="50"/>
      <c r="S69" s="26"/>
    </row>
    <row r="70" spans="1:19" x14ac:dyDescent="0.35">
      <c r="B70" s="128" t="s">
        <v>133</v>
      </c>
      <c r="C70" s="141">
        <v>1301</v>
      </c>
      <c r="D70" s="141">
        <v>651</v>
      </c>
      <c r="E70" s="152">
        <v>230</v>
      </c>
      <c r="F70" s="141">
        <v>881</v>
      </c>
      <c r="G70" s="128">
        <v>32</v>
      </c>
      <c r="H70" s="128">
        <v>99</v>
      </c>
      <c r="I70" s="141">
        <v>288</v>
      </c>
      <c r="J70" s="141">
        <v>419</v>
      </c>
      <c r="K70" s="141">
        <v>1300</v>
      </c>
      <c r="L70" s="141">
        <v>1</v>
      </c>
      <c r="M70" s="31"/>
      <c r="N70" s="107"/>
      <c r="O70" s="10"/>
      <c r="P70" s="112" t="s">
        <v>183</v>
      </c>
      <c r="Q70" s="113">
        <v>745.71120000000008</v>
      </c>
      <c r="R70" s="114"/>
      <c r="S70" s="26"/>
    </row>
    <row r="71" spans="1:19" x14ac:dyDescent="0.35">
      <c r="B71" s="128" t="s">
        <v>134</v>
      </c>
      <c r="C71" s="141">
        <v>18</v>
      </c>
      <c r="D71" s="141">
        <v>9</v>
      </c>
      <c r="E71" s="152">
        <v>3</v>
      </c>
      <c r="F71" s="141">
        <v>12</v>
      </c>
      <c r="G71" s="128">
        <v>0</v>
      </c>
      <c r="H71" s="128">
        <v>1</v>
      </c>
      <c r="I71" s="141">
        <v>4</v>
      </c>
      <c r="J71" s="141">
        <v>5</v>
      </c>
      <c r="K71" s="141">
        <v>17</v>
      </c>
      <c r="L71" s="141">
        <v>1</v>
      </c>
      <c r="M71" s="31"/>
      <c r="N71" s="107"/>
      <c r="O71" s="10"/>
      <c r="P71" s="34"/>
      <c r="Q71" s="34"/>
      <c r="R71" s="26"/>
      <c r="S71" s="26"/>
    </row>
    <row r="72" spans="1:19" x14ac:dyDescent="0.35">
      <c r="B72" s="128" t="s">
        <v>167</v>
      </c>
      <c r="C72" s="141">
        <v>59796</v>
      </c>
      <c r="D72" s="141">
        <v>29933</v>
      </c>
      <c r="E72" s="152">
        <v>10573</v>
      </c>
      <c r="F72" s="141">
        <v>40506</v>
      </c>
      <c r="G72" s="141">
        <v>1490</v>
      </c>
      <c r="H72" s="141">
        <v>4570</v>
      </c>
      <c r="I72" s="141">
        <v>13227</v>
      </c>
      <c r="J72" s="141">
        <v>19287</v>
      </c>
      <c r="K72" s="141">
        <v>59793</v>
      </c>
      <c r="L72" s="141">
        <v>3</v>
      </c>
      <c r="M72" s="31"/>
      <c r="N72" s="115"/>
      <c r="O72" s="10"/>
      <c r="P72" s="34"/>
      <c r="Q72" s="34"/>
      <c r="R72" s="26"/>
      <c r="S72" s="26"/>
    </row>
    <row r="73" spans="1:19" x14ac:dyDescent="0.35">
      <c r="B73" s="128"/>
      <c r="C73" s="128"/>
      <c r="D73" s="211">
        <v>0.50058532343300555</v>
      </c>
      <c r="E73" s="211">
        <v>0.17681784734764866</v>
      </c>
      <c r="F73" s="211">
        <v>0.67740317078065426</v>
      </c>
      <c r="G73" s="211">
        <v>2.4918054719379221E-2</v>
      </c>
      <c r="H73" s="211">
        <v>7.6426516823867821E-2</v>
      </c>
      <c r="I73" s="137">
        <v>0.22120208709612682</v>
      </c>
      <c r="J73" s="211">
        <v>0.32254665863937387</v>
      </c>
      <c r="K73" s="211">
        <v>0.99994982942002808</v>
      </c>
      <c r="L73" s="211">
        <v>5.0170579971904475E-5</v>
      </c>
      <c r="M73" s="10"/>
      <c r="N73" s="33"/>
      <c r="O73" s="10"/>
      <c r="P73" s="34"/>
      <c r="Q73" s="34"/>
      <c r="R73" s="26"/>
      <c r="S73" s="26"/>
    </row>
    <row r="74" spans="1:19" x14ac:dyDescent="0.35">
      <c r="B74" s="24"/>
      <c r="C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5" thickBot="1" x14ac:dyDescent="0.4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</row>
    <row r="76" spans="1:19" ht="16" thickTop="1" x14ac:dyDescent="0.35">
      <c r="A76" s="216" t="s">
        <v>184</v>
      </c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6"/>
      <c r="S76" s="26"/>
    </row>
    <row r="77" spans="1:19" ht="15.5" x14ac:dyDescent="0.35">
      <c r="B77" s="71"/>
      <c r="C77" s="24"/>
      <c r="D77" s="24"/>
      <c r="E77" s="24"/>
      <c r="F77" s="24"/>
      <c r="G77" s="10"/>
      <c r="H77" s="10"/>
      <c r="I77" s="10"/>
      <c r="J77" s="10"/>
      <c r="K77" s="10"/>
      <c r="L77" s="34"/>
      <c r="M77" s="34"/>
      <c r="N77" s="34"/>
      <c r="O77" s="34"/>
      <c r="P77" s="10"/>
      <c r="Q77" s="10"/>
    </row>
    <row r="78" spans="1:19" x14ac:dyDescent="0.35">
      <c r="B78" s="25"/>
      <c r="C78" s="24"/>
      <c r="D78" s="38" t="s">
        <v>98</v>
      </c>
      <c r="E78" s="38" t="s">
        <v>98</v>
      </c>
      <c r="F78" s="38" t="s">
        <v>99</v>
      </c>
      <c r="G78" s="72" t="s">
        <v>99</v>
      </c>
      <c r="H78" s="38" t="s">
        <v>100</v>
      </c>
      <c r="I78" s="44" t="s">
        <v>101</v>
      </c>
      <c r="J78" s="40" t="s">
        <v>101</v>
      </c>
      <c r="K78" s="73" t="s">
        <v>101</v>
      </c>
      <c r="L78" s="40" t="s">
        <v>102</v>
      </c>
      <c r="M78" s="43" t="s">
        <v>101</v>
      </c>
      <c r="N78" s="38"/>
      <c r="O78" s="72" t="s">
        <v>101</v>
      </c>
      <c r="P78" s="38" t="s">
        <v>103</v>
      </c>
      <c r="Q78" s="72" t="s">
        <v>101</v>
      </c>
    </row>
    <row r="79" spans="1:19" x14ac:dyDescent="0.35">
      <c r="B79" s="24"/>
      <c r="C79" s="24"/>
      <c r="D79" s="38" t="s">
        <v>23</v>
      </c>
      <c r="E79" s="38" t="s">
        <v>26</v>
      </c>
      <c r="F79" s="38" t="s">
        <v>106</v>
      </c>
      <c r="G79" s="72" t="s">
        <v>107</v>
      </c>
      <c r="H79" s="74">
        <v>0.17683246203634553</v>
      </c>
      <c r="I79" s="44" t="s">
        <v>108</v>
      </c>
      <c r="J79" s="40" t="s">
        <v>109</v>
      </c>
      <c r="K79" s="73" t="s">
        <v>110</v>
      </c>
      <c r="L79" s="40" t="s">
        <v>50</v>
      </c>
      <c r="M79" s="43" t="s">
        <v>111</v>
      </c>
      <c r="N79" s="38"/>
      <c r="O79" s="72" t="s">
        <v>112</v>
      </c>
      <c r="P79" s="38" t="s">
        <v>113</v>
      </c>
      <c r="Q79" s="72" t="s">
        <v>114</v>
      </c>
    </row>
    <row r="80" spans="1:19" x14ac:dyDescent="0.35">
      <c r="B80" s="37"/>
      <c r="C80" s="38" t="s">
        <v>116</v>
      </c>
      <c r="D80" s="75" t="s">
        <v>21</v>
      </c>
      <c r="E80" s="75" t="s">
        <v>21</v>
      </c>
      <c r="F80" s="75" t="s">
        <v>28</v>
      </c>
      <c r="G80" s="39" t="s">
        <v>28</v>
      </c>
      <c r="H80" s="38" t="s">
        <v>66</v>
      </c>
      <c r="I80" s="76" t="s">
        <v>118</v>
      </c>
      <c r="J80" s="42">
        <v>45538</v>
      </c>
      <c r="K80" s="77" t="s">
        <v>66</v>
      </c>
      <c r="L80" s="75">
        <v>860005</v>
      </c>
      <c r="M80" s="39">
        <v>174457</v>
      </c>
      <c r="N80" s="78"/>
      <c r="O80" s="79">
        <v>82544</v>
      </c>
      <c r="P80" s="78">
        <v>63440</v>
      </c>
      <c r="Q80" s="79">
        <v>82545</v>
      </c>
    </row>
    <row r="81" spans="2:19" x14ac:dyDescent="0.35">
      <c r="B81" s="24"/>
      <c r="C81" s="40" t="s">
        <v>120</v>
      </c>
      <c r="D81" s="80">
        <v>1445102</v>
      </c>
      <c r="E81" s="80">
        <v>80441913</v>
      </c>
      <c r="F81" s="80">
        <v>1445102</v>
      </c>
      <c r="G81" s="42">
        <v>722551</v>
      </c>
      <c r="H81" s="38" t="s">
        <v>122</v>
      </c>
      <c r="I81" s="41">
        <v>153186</v>
      </c>
      <c r="J81" s="74">
        <v>3.8211654387139984E-2</v>
      </c>
      <c r="K81" s="81" t="s">
        <v>121</v>
      </c>
      <c r="L81" s="80">
        <v>50000</v>
      </c>
      <c r="M81" s="42">
        <v>50000</v>
      </c>
      <c r="N81" s="80"/>
      <c r="O81" s="42">
        <v>38974</v>
      </c>
      <c r="P81" s="80">
        <v>30000</v>
      </c>
      <c r="Q81" s="42">
        <v>29231</v>
      </c>
    </row>
    <row r="82" spans="2:19" x14ac:dyDescent="0.35">
      <c r="B82" s="34"/>
      <c r="C82" s="27"/>
      <c r="D82" s="51">
        <v>0.50060234005476723</v>
      </c>
      <c r="E82" s="40"/>
      <c r="F82" s="40"/>
      <c r="G82" s="43"/>
      <c r="H82" s="40"/>
      <c r="I82" s="44"/>
      <c r="J82" s="74">
        <v>9.0582822085889567E-2</v>
      </c>
      <c r="K82" s="59"/>
      <c r="M82" s="60"/>
      <c r="N82" s="62"/>
      <c r="O82" s="74">
        <v>0.17683246203634553</v>
      </c>
      <c r="P82" s="51"/>
      <c r="Q82" s="74">
        <v>0.17683246203634553</v>
      </c>
    </row>
    <row r="83" spans="2:19" x14ac:dyDescent="0.35">
      <c r="B83" s="24"/>
      <c r="C83" s="24"/>
      <c r="D83" s="24"/>
      <c r="E83" s="10"/>
      <c r="F83" s="10"/>
      <c r="G83" s="46"/>
      <c r="H83" s="10"/>
      <c r="I83" s="47"/>
      <c r="J83" s="74">
        <v>5.4466230936819175E-2</v>
      </c>
      <c r="K83" s="59"/>
      <c r="M83" s="60"/>
      <c r="N83" s="10"/>
      <c r="O83" s="46"/>
      <c r="Q83" s="60"/>
    </row>
    <row r="84" spans="2:19" x14ac:dyDescent="0.35">
      <c r="B84" s="24" t="s">
        <v>123</v>
      </c>
      <c r="C84" s="54">
        <v>622</v>
      </c>
      <c r="D84" s="29">
        <v>311</v>
      </c>
      <c r="E84" s="10">
        <v>17312</v>
      </c>
      <c r="F84" s="10">
        <v>311</v>
      </c>
      <c r="G84" s="46">
        <v>156</v>
      </c>
      <c r="H84" s="40">
        <v>0</v>
      </c>
      <c r="I84" s="30">
        <v>0</v>
      </c>
      <c r="J84" s="46"/>
      <c r="K84" s="40">
        <v>0</v>
      </c>
      <c r="L84" s="11">
        <v>0</v>
      </c>
      <c r="M84" s="82">
        <v>0</v>
      </c>
      <c r="N84" s="49"/>
      <c r="O84" s="46">
        <v>110</v>
      </c>
      <c r="P84" s="10"/>
      <c r="Q84" s="50"/>
    </row>
    <row r="85" spans="2:19" x14ac:dyDescent="0.35">
      <c r="B85" s="24" t="s">
        <v>124</v>
      </c>
      <c r="C85" s="54">
        <v>11078</v>
      </c>
      <c r="D85" s="29">
        <v>5221</v>
      </c>
      <c r="E85" s="10">
        <v>290628</v>
      </c>
      <c r="F85" s="10">
        <v>5221</v>
      </c>
      <c r="G85" s="46">
        <v>2611</v>
      </c>
      <c r="H85" s="40">
        <v>2.9963410997197921E-2</v>
      </c>
      <c r="I85" s="30">
        <v>326</v>
      </c>
      <c r="J85" s="46"/>
      <c r="K85" s="40">
        <v>9.3254501478097288E-3</v>
      </c>
      <c r="L85" s="11">
        <v>103</v>
      </c>
      <c r="M85" s="82">
        <v>103</v>
      </c>
      <c r="N85" s="10"/>
      <c r="O85" s="46"/>
      <c r="P85" s="10"/>
      <c r="Q85" s="50"/>
    </row>
    <row r="86" spans="2:19" x14ac:dyDescent="0.35">
      <c r="B86" s="24" t="s">
        <v>125</v>
      </c>
      <c r="C86" s="54">
        <v>1840</v>
      </c>
      <c r="D86" s="29">
        <v>921</v>
      </c>
      <c r="E86" s="10">
        <v>51268</v>
      </c>
      <c r="F86" s="10">
        <v>921</v>
      </c>
      <c r="G86" s="46">
        <v>461</v>
      </c>
      <c r="H86" s="40">
        <v>0.12560710023029875</v>
      </c>
      <c r="I86" s="30">
        <v>227</v>
      </c>
      <c r="J86" s="46"/>
      <c r="K86" s="40">
        <v>3.2864077669902909E-2</v>
      </c>
      <c r="L86" s="11">
        <v>60</v>
      </c>
      <c r="M86" s="82">
        <v>60</v>
      </c>
      <c r="N86" s="10"/>
      <c r="O86" s="46"/>
      <c r="P86" s="10"/>
      <c r="Q86" s="50"/>
    </row>
    <row r="87" spans="2:19" x14ac:dyDescent="0.35">
      <c r="B87" s="24" t="s">
        <v>126</v>
      </c>
      <c r="C87" s="54">
        <v>2072</v>
      </c>
      <c r="D87" s="29">
        <v>1037</v>
      </c>
      <c r="E87" s="10">
        <v>57725</v>
      </c>
      <c r="F87" s="10">
        <v>1037</v>
      </c>
      <c r="G87" s="46">
        <v>519</v>
      </c>
      <c r="H87" s="40">
        <v>0</v>
      </c>
      <c r="I87" s="30">
        <v>0</v>
      </c>
      <c r="J87" s="46"/>
      <c r="K87" s="40">
        <v>0</v>
      </c>
      <c r="L87" s="11">
        <v>0</v>
      </c>
      <c r="M87" s="82">
        <v>0</v>
      </c>
      <c r="N87" s="10"/>
      <c r="O87" s="48"/>
      <c r="P87" s="10">
        <v>376</v>
      </c>
      <c r="Q87" s="50">
        <v>366</v>
      </c>
    </row>
    <row r="88" spans="2:19" x14ac:dyDescent="0.35">
      <c r="B88" s="24" t="s">
        <v>127</v>
      </c>
      <c r="C88" s="54">
        <v>17780</v>
      </c>
      <c r="D88" s="29">
        <v>8901</v>
      </c>
      <c r="E88" s="10">
        <v>495476</v>
      </c>
      <c r="F88" s="10">
        <v>8901</v>
      </c>
      <c r="G88" s="46">
        <v>4451</v>
      </c>
      <c r="H88" s="40">
        <v>2.8128895925704479E-2</v>
      </c>
      <c r="I88" s="30">
        <v>511</v>
      </c>
      <c r="J88" s="82">
        <v>679</v>
      </c>
      <c r="K88" s="40">
        <v>3.0423643670462158E-2</v>
      </c>
      <c r="L88" s="11">
        <v>541</v>
      </c>
      <c r="M88" s="82">
        <v>541</v>
      </c>
      <c r="N88" s="10"/>
      <c r="O88" s="48"/>
      <c r="P88" s="26"/>
      <c r="Q88" s="50"/>
    </row>
    <row r="89" spans="2:19" x14ac:dyDescent="0.35">
      <c r="B89" s="24" t="s">
        <v>128</v>
      </c>
      <c r="C89" s="54">
        <v>5823</v>
      </c>
      <c r="D89" s="29">
        <v>2915</v>
      </c>
      <c r="E89" s="10">
        <v>162264</v>
      </c>
      <c r="F89" s="10">
        <v>2915</v>
      </c>
      <c r="G89" s="46">
        <v>1458</v>
      </c>
      <c r="H89" s="40">
        <v>6.0754692423050011E-2</v>
      </c>
      <c r="I89" s="30">
        <v>331</v>
      </c>
      <c r="J89" s="82">
        <v>527</v>
      </c>
      <c r="K89" s="40">
        <v>2.9534764826175869E-2</v>
      </c>
      <c r="L89" s="11">
        <v>172</v>
      </c>
      <c r="M89" s="82">
        <v>172</v>
      </c>
      <c r="N89" s="10"/>
      <c r="O89" s="48"/>
      <c r="P89" s="26"/>
      <c r="Q89" s="50"/>
    </row>
    <row r="90" spans="2:19" x14ac:dyDescent="0.35">
      <c r="B90" s="24" t="s">
        <v>129</v>
      </c>
      <c r="C90" s="54">
        <v>3638</v>
      </c>
      <c r="D90" s="29">
        <v>1821</v>
      </c>
      <c r="E90" s="10">
        <v>101366</v>
      </c>
      <c r="F90" s="10">
        <v>1821</v>
      </c>
      <c r="G90" s="46">
        <v>911</v>
      </c>
      <c r="H90" s="40">
        <v>0.12443582933980236</v>
      </c>
      <c r="I90" s="30">
        <v>447</v>
      </c>
      <c r="J90" s="46"/>
      <c r="K90" s="40">
        <v>3.3093289689034369E-2</v>
      </c>
      <c r="L90" s="11">
        <v>120</v>
      </c>
      <c r="M90" s="82">
        <v>120</v>
      </c>
      <c r="N90" s="10"/>
      <c r="O90" s="48"/>
      <c r="P90" s="26"/>
      <c r="Q90" s="50"/>
      <c r="R90" s="24"/>
    </row>
    <row r="91" spans="2:19" x14ac:dyDescent="0.35">
      <c r="B91" s="24" t="s">
        <v>130</v>
      </c>
      <c r="C91" s="54">
        <v>2733</v>
      </c>
      <c r="D91" s="29">
        <v>1368</v>
      </c>
      <c r="E91" s="10">
        <v>76150</v>
      </c>
      <c r="F91" s="10">
        <v>1368</v>
      </c>
      <c r="G91" s="46">
        <v>684</v>
      </c>
      <c r="H91" s="40">
        <v>7.7765706716490191E-2</v>
      </c>
      <c r="I91" s="30">
        <v>199</v>
      </c>
      <c r="J91" s="82">
        <v>149</v>
      </c>
      <c r="K91" s="40">
        <v>2.8681917211328976E-2</v>
      </c>
      <c r="L91" s="11">
        <v>78</v>
      </c>
      <c r="M91" s="82">
        <v>78</v>
      </c>
      <c r="N91" s="10"/>
      <c r="O91" s="48"/>
      <c r="P91" s="26"/>
      <c r="Q91" s="50"/>
      <c r="R91" s="83"/>
    </row>
    <row r="92" spans="2:19" x14ac:dyDescent="0.35">
      <c r="B92" s="24" t="s">
        <v>131</v>
      </c>
      <c r="C92" s="54">
        <v>9589</v>
      </c>
      <c r="D92" s="29">
        <v>4800</v>
      </c>
      <c r="E92" s="10">
        <v>267193</v>
      </c>
      <c r="F92" s="10">
        <v>4800</v>
      </c>
      <c r="G92" s="46">
        <v>2400</v>
      </c>
      <c r="H92" s="40">
        <v>0.12550753433759099</v>
      </c>
      <c r="I92" s="30">
        <v>1200</v>
      </c>
      <c r="J92" s="46"/>
      <c r="K92" s="40">
        <v>3.0915864638311082E-2</v>
      </c>
      <c r="L92" s="11">
        <v>296</v>
      </c>
      <c r="M92" s="82">
        <v>296</v>
      </c>
      <c r="N92" s="10"/>
      <c r="O92" s="48"/>
      <c r="P92" s="26"/>
      <c r="Q92" s="50"/>
      <c r="R92" s="84"/>
      <c r="S92" s="85"/>
    </row>
    <row r="93" spans="2:19" x14ac:dyDescent="0.35">
      <c r="B93" s="24" t="s">
        <v>132</v>
      </c>
      <c r="C93" s="54">
        <v>3302</v>
      </c>
      <c r="D93" s="29">
        <v>1653</v>
      </c>
      <c r="E93" s="10">
        <v>92015</v>
      </c>
      <c r="F93" s="10">
        <v>1653</v>
      </c>
      <c r="G93" s="46">
        <v>827</v>
      </c>
      <c r="H93" s="40">
        <v>0.122490251952939</v>
      </c>
      <c r="I93" s="30">
        <v>398</v>
      </c>
      <c r="J93" s="46"/>
      <c r="K93" s="40">
        <v>3.5329125338142468E-2</v>
      </c>
      <c r="L93" s="11">
        <v>117</v>
      </c>
      <c r="M93" s="82">
        <v>117</v>
      </c>
      <c r="N93" s="10"/>
      <c r="O93" s="48"/>
      <c r="P93" s="26"/>
      <c r="Q93" s="50"/>
    </row>
    <row r="94" spans="2:19" x14ac:dyDescent="0.35">
      <c r="B94" s="24" t="s">
        <v>133</v>
      </c>
      <c r="C94" s="54">
        <v>1301</v>
      </c>
      <c r="D94" s="29">
        <v>651</v>
      </c>
      <c r="E94" s="10">
        <v>36238</v>
      </c>
      <c r="F94" s="10">
        <v>651</v>
      </c>
      <c r="G94" s="46">
        <v>326</v>
      </c>
      <c r="H94" s="40">
        <v>0.17882001905621583</v>
      </c>
      <c r="I94" s="30">
        <v>230</v>
      </c>
      <c r="J94" s="46"/>
      <c r="K94" s="40">
        <v>0</v>
      </c>
      <c r="L94" s="11">
        <v>0</v>
      </c>
      <c r="M94" s="82">
        <v>0</v>
      </c>
      <c r="N94" s="10"/>
      <c r="O94" s="48"/>
      <c r="P94" s="26"/>
      <c r="Q94" s="50"/>
    </row>
    <row r="95" spans="2:19" ht="15" thickBot="1" x14ac:dyDescent="0.4">
      <c r="B95" s="24" t="s">
        <v>134</v>
      </c>
      <c r="C95" s="54">
        <v>18</v>
      </c>
      <c r="D95" s="29">
        <v>9</v>
      </c>
      <c r="E95" s="10">
        <v>501</v>
      </c>
      <c r="F95" s="10">
        <v>9</v>
      </c>
      <c r="G95" s="46">
        <v>5</v>
      </c>
      <c r="H95" s="40">
        <v>0.17882001905621583</v>
      </c>
      <c r="I95" s="86">
        <v>3</v>
      </c>
      <c r="J95" s="46"/>
      <c r="K95" s="40">
        <v>0</v>
      </c>
      <c r="L95" s="11">
        <v>0</v>
      </c>
      <c r="M95" s="82">
        <v>0</v>
      </c>
      <c r="N95" s="10"/>
      <c r="O95" s="46"/>
      <c r="P95" s="26"/>
      <c r="Q95" s="50"/>
    </row>
    <row r="96" spans="2:19" x14ac:dyDescent="0.35">
      <c r="B96" s="24" t="s">
        <v>167</v>
      </c>
      <c r="C96" s="54">
        <v>59796</v>
      </c>
      <c r="D96" s="87">
        <v>29608</v>
      </c>
      <c r="E96" s="87">
        <v>1648136</v>
      </c>
      <c r="F96" s="87">
        <v>29608</v>
      </c>
      <c r="G96" s="87">
        <v>14809</v>
      </c>
      <c r="H96" s="10"/>
      <c r="I96" s="87">
        <v>3872</v>
      </c>
      <c r="J96" s="87">
        <v>1355</v>
      </c>
      <c r="L96" s="87">
        <v>1487</v>
      </c>
      <c r="M96" s="87">
        <v>1487</v>
      </c>
      <c r="N96" s="88"/>
      <c r="O96" s="87">
        <v>110</v>
      </c>
      <c r="P96" s="87">
        <v>376</v>
      </c>
      <c r="Q96" s="87">
        <v>366</v>
      </c>
    </row>
    <row r="97" spans="2:18" x14ac:dyDescent="0.35">
      <c r="B97" s="24" t="s">
        <v>135</v>
      </c>
      <c r="C97" s="54"/>
      <c r="D97" s="89">
        <v>2.8230000000000004</v>
      </c>
      <c r="E97" s="89">
        <v>5.1299999999999998E-2</v>
      </c>
      <c r="F97" s="89">
        <v>10.049999999999999</v>
      </c>
      <c r="G97" s="89">
        <v>0</v>
      </c>
      <c r="H97" s="55"/>
      <c r="I97" s="89">
        <v>10.168999999999999</v>
      </c>
      <c r="J97" s="89">
        <v>10.168999999999999</v>
      </c>
      <c r="L97" s="89">
        <v>23.25</v>
      </c>
      <c r="M97" s="89">
        <v>10.168999999999999</v>
      </c>
      <c r="N97" s="89"/>
      <c r="O97" s="89">
        <v>10.168999999999999</v>
      </c>
      <c r="P97" s="89">
        <v>4.5022000000000002</v>
      </c>
      <c r="Q97" s="89">
        <v>10.168999999999999</v>
      </c>
    </row>
    <row r="98" spans="2:18" ht="15" thickBot="1" x14ac:dyDescent="0.4">
      <c r="B98" s="24" t="s">
        <v>174</v>
      </c>
      <c r="C98" s="24"/>
      <c r="D98" s="90">
        <v>83583.384000000005</v>
      </c>
      <c r="E98" s="90">
        <v>84549.376799999998</v>
      </c>
      <c r="F98" s="90">
        <v>297560.39999999997</v>
      </c>
      <c r="G98" s="90">
        <v>0</v>
      </c>
      <c r="H98" s="10"/>
      <c r="I98" s="90">
        <v>39374.367999999995</v>
      </c>
      <c r="J98" s="90">
        <v>13778.994999999999</v>
      </c>
      <c r="L98" s="90">
        <v>34572.75</v>
      </c>
      <c r="M98" s="90">
        <v>15121.302999999998</v>
      </c>
      <c r="N98" s="91"/>
      <c r="O98" s="90">
        <v>1118.5899999999999</v>
      </c>
      <c r="P98" s="90">
        <v>1692.8272000000002</v>
      </c>
      <c r="Q98" s="90">
        <v>3721.8539999999994</v>
      </c>
    </row>
    <row r="99" spans="2:18" x14ac:dyDescent="0.35">
      <c r="B99" s="24"/>
      <c r="C99" s="24"/>
      <c r="D99" s="24"/>
      <c r="E99" s="56"/>
      <c r="F99" s="56"/>
      <c r="G99" s="56"/>
      <c r="H99" s="56"/>
      <c r="I99" s="56"/>
      <c r="J99" s="10"/>
      <c r="K99" s="38"/>
      <c r="L99" s="38"/>
      <c r="M99" s="56"/>
      <c r="N99" s="56"/>
      <c r="O99" s="56"/>
      <c r="P99" s="56"/>
      <c r="Q99" s="56"/>
      <c r="R99" s="56"/>
    </row>
    <row r="100" spans="2:18" x14ac:dyDescent="0.35">
      <c r="B100" s="70" t="s">
        <v>173</v>
      </c>
      <c r="C100" s="24"/>
      <c r="D100" s="24"/>
      <c r="E100" s="56"/>
      <c r="F100" s="56"/>
      <c r="G100" s="56"/>
      <c r="H100" s="56"/>
      <c r="I100" s="56"/>
      <c r="J100" s="10"/>
      <c r="K100" s="38"/>
      <c r="L100" s="38"/>
      <c r="M100" s="56"/>
      <c r="N100" s="56"/>
      <c r="O100" s="56"/>
      <c r="P100" s="56"/>
      <c r="Q100" s="56"/>
      <c r="R100" s="56"/>
    </row>
    <row r="101" spans="2:18" x14ac:dyDescent="0.35">
      <c r="I101" s="24" t="s">
        <v>66</v>
      </c>
      <c r="J101" s="93" t="s">
        <v>66</v>
      </c>
      <c r="K101" s="2" t="s">
        <v>138</v>
      </c>
      <c r="L101" s="94" t="s">
        <v>138</v>
      </c>
      <c r="M101" s="2" t="s">
        <v>138</v>
      </c>
      <c r="N101" s="2" t="s">
        <v>138</v>
      </c>
      <c r="O101" s="95"/>
    </row>
    <row r="102" spans="2:18" x14ac:dyDescent="0.35">
      <c r="B102" s="24"/>
      <c r="D102" s="95" t="s">
        <v>101</v>
      </c>
      <c r="E102" s="40" t="s">
        <v>139</v>
      </c>
      <c r="F102" s="43" t="s">
        <v>101</v>
      </c>
      <c r="G102" s="40" t="s">
        <v>140</v>
      </c>
      <c r="H102" s="43" t="s">
        <v>101</v>
      </c>
      <c r="I102" s="2" t="s">
        <v>141</v>
      </c>
      <c r="J102" s="94" t="s">
        <v>141</v>
      </c>
      <c r="K102" s="2" t="s">
        <v>142</v>
      </c>
      <c r="L102" s="94" t="s">
        <v>142</v>
      </c>
      <c r="M102" s="2" t="s">
        <v>83</v>
      </c>
      <c r="N102" s="2" t="s">
        <v>83</v>
      </c>
      <c r="O102" s="95"/>
    </row>
    <row r="103" spans="2:18" x14ac:dyDescent="0.35">
      <c r="B103" s="24"/>
      <c r="D103" s="81" t="s">
        <v>143</v>
      </c>
      <c r="E103" s="40" t="s">
        <v>144</v>
      </c>
      <c r="F103" s="43" t="s">
        <v>143</v>
      </c>
      <c r="G103" s="40" t="s">
        <v>145</v>
      </c>
      <c r="H103" s="43" t="s">
        <v>146</v>
      </c>
      <c r="I103" s="2" t="s">
        <v>23</v>
      </c>
      <c r="J103" s="94" t="s">
        <v>26</v>
      </c>
      <c r="K103" s="38" t="s">
        <v>147</v>
      </c>
      <c r="L103" s="72" t="s">
        <v>148</v>
      </c>
      <c r="M103" s="2" t="s">
        <v>147</v>
      </c>
      <c r="N103" s="2" t="s">
        <v>148</v>
      </c>
      <c r="O103" s="95"/>
    </row>
    <row r="104" spans="2:18" x14ac:dyDescent="0.35">
      <c r="B104" s="24"/>
      <c r="D104" s="77" t="s">
        <v>66</v>
      </c>
      <c r="E104" s="78">
        <v>198766</v>
      </c>
      <c r="F104" s="39">
        <v>201876</v>
      </c>
      <c r="G104" s="78">
        <v>950015</v>
      </c>
      <c r="H104" s="39">
        <v>200905</v>
      </c>
      <c r="I104" s="75" t="s">
        <v>149</v>
      </c>
      <c r="J104" s="39" t="s">
        <v>149</v>
      </c>
      <c r="K104" s="75" t="s">
        <v>150</v>
      </c>
      <c r="L104" s="39" t="s">
        <v>150</v>
      </c>
      <c r="M104" s="78">
        <v>70361</v>
      </c>
      <c r="N104" s="78">
        <v>70361</v>
      </c>
      <c r="O104" s="77"/>
    </row>
    <row r="105" spans="2:18" x14ac:dyDescent="0.35">
      <c r="B105" s="24"/>
      <c r="D105" s="81" t="s">
        <v>121</v>
      </c>
      <c r="E105" s="80">
        <v>35000</v>
      </c>
      <c r="F105" s="42">
        <v>35000</v>
      </c>
      <c r="G105" s="80">
        <v>35000</v>
      </c>
      <c r="H105" s="42">
        <v>35000</v>
      </c>
      <c r="I105" s="80">
        <v>26667</v>
      </c>
      <c r="J105" s="42">
        <v>2000000</v>
      </c>
      <c r="K105" s="80">
        <v>26338</v>
      </c>
      <c r="L105" s="42">
        <v>10244</v>
      </c>
      <c r="M105" s="80">
        <v>43662</v>
      </c>
      <c r="N105" s="80">
        <v>15000</v>
      </c>
      <c r="O105" s="96"/>
    </row>
    <row r="106" spans="2:18" x14ac:dyDescent="0.35">
      <c r="B106" s="24"/>
      <c r="D106" s="59"/>
      <c r="F106" s="60"/>
      <c r="G106" s="24"/>
      <c r="H106" s="74">
        <v>5.8606831882116545E-2</v>
      </c>
      <c r="I106" s="27"/>
      <c r="J106" s="61"/>
      <c r="K106" s="45"/>
      <c r="L106" s="43"/>
      <c r="M106" s="45">
        <v>0.11733942488578339</v>
      </c>
      <c r="N106" s="40" t="s">
        <v>66</v>
      </c>
      <c r="O106" s="97"/>
    </row>
    <row r="107" spans="2:18" x14ac:dyDescent="0.35">
      <c r="B107" s="24"/>
      <c r="D107" s="59"/>
      <c r="F107" s="60"/>
      <c r="G107" s="45"/>
      <c r="H107" s="74"/>
      <c r="J107" s="60"/>
      <c r="L107" s="60"/>
      <c r="O107" s="59"/>
    </row>
    <row r="108" spans="2:18" x14ac:dyDescent="0.35">
      <c r="B108" s="24" t="s">
        <v>123</v>
      </c>
      <c r="D108" s="73">
        <v>0</v>
      </c>
      <c r="E108" s="10">
        <v>0</v>
      </c>
      <c r="F108" s="46">
        <v>0</v>
      </c>
      <c r="G108" s="24"/>
      <c r="H108" s="93"/>
      <c r="I108" s="26"/>
      <c r="J108" s="50"/>
      <c r="K108" s="26"/>
      <c r="L108" s="50"/>
      <c r="M108" s="26"/>
      <c r="N108" s="26"/>
      <c r="O108" s="63"/>
    </row>
    <row r="109" spans="2:18" x14ac:dyDescent="0.35">
      <c r="B109" s="24" t="s">
        <v>124</v>
      </c>
      <c r="D109" s="73">
        <v>2.0856921518383885E-2</v>
      </c>
      <c r="E109" s="10">
        <v>231</v>
      </c>
      <c r="F109" s="46">
        <v>231</v>
      </c>
      <c r="G109" s="24"/>
      <c r="H109" s="93"/>
      <c r="I109" s="10">
        <v>329</v>
      </c>
      <c r="J109" s="46">
        <v>24675</v>
      </c>
      <c r="K109" s="10">
        <v>325</v>
      </c>
      <c r="L109" s="46">
        <v>126</v>
      </c>
      <c r="M109" s="10">
        <v>1299</v>
      </c>
      <c r="N109" s="10">
        <v>446</v>
      </c>
      <c r="O109" s="52"/>
    </row>
    <row r="110" spans="2:18" x14ac:dyDescent="0.35">
      <c r="B110" s="24" t="s">
        <v>125</v>
      </c>
      <c r="D110" s="73">
        <v>2.0856921518383888E-2</v>
      </c>
      <c r="E110" s="10">
        <v>38</v>
      </c>
      <c r="F110" s="46">
        <v>38</v>
      </c>
      <c r="G110" s="24"/>
      <c r="H110" s="93"/>
      <c r="I110" s="26"/>
      <c r="J110" s="50"/>
      <c r="K110" s="26"/>
      <c r="L110" s="50"/>
      <c r="M110" s="26"/>
      <c r="N110" s="26"/>
      <c r="O110" s="63"/>
    </row>
    <row r="111" spans="2:18" x14ac:dyDescent="0.35">
      <c r="B111" s="24" t="s">
        <v>126</v>
      </c>
      <c r="D111" s="73">
        <v>0</v>
      </c>
      <c r="E111" s="10">
        <v>0</v>
      </c>
      <c r="F111" s="46">
        <v>0</v>
      </c>
      <c r="G111" s="24"/>
      <c r="H111" s="93"/>
      <c r="I111" s="26"/>
      <c r="J111" s="50"/>
      <c r="K111" s="26"/>
      <c r="L111" s="50"/>
      <c r="M111" s="26"/>
      <c r="N111" s="26"/>
      <c r="O111" s="63"/>
    </row>
    <row r="112" spans="2:18" x14ac:dyDescent="0.35">
      <c r="B112" s="24" t="s">
        <v>127</v>
      </c>
      <c r="D112" s="73">
        <v>2.0856921518383885E-2</v>
      </c>
      <c r="E112" s="10">
        <v>371</v>
      </c>
      <c r="F112" s="46">
        <v>371</v>
      </c>
      <c r="G112" s="98">
        <v>1042</v>
      </c>
      <c r="H112" s="99">
        <v>1042</v>
      </c>
      <c r="I112" s="26"/>
      <c r="J112" s="50"/>
      <c r="K112" s="26"/>
      <c r="L112" s="50"/>
      <c r="M112" s="26"/>
      <c r="N112" s="26"/>
      <c r="O112" s="63"/>
    </row>
    <row r="113" spans="2:19" x14ac:dyDescent="0.35">
      <c r="B113" s="24" t="s">
        <v>128</v>
      </c>
      <c r="D113" s="73">
        <v>0</v>
      </c>
      <c r="E113" s="10">
        <v>0</v>
      </c>
      <c r="F113" s="46">
        <v>0</v>
      </c>
      <c r="G113" s="98"/>
      <c r="H113" s="99"/>
      <c r="I113" s="26"/>
      <c r="J113" s="50"/>
      <c r="K113" s="26"/>
      <c r="L113" s="50"/>
      <c r="M113" s="26"/>
      <c r="N113" s="26"/>
      <c r="O113" s="63"/>
    </row>
    <row r="114" spans="2:19" x14ac:dyDescent="0.35">
      <c r="B114" s="24" t="s">
        <v>129</v>
      </c>
      <c r="D114" s="73">
        <v>2.0856921518383885E-2</v>
      </c>
      <c r="E114" s="10">
        <v>76</v>
      </c>
      <c r="F114" s="46">
        <v>76</v>
      </c>
      <c r="G114" s="24"/>
      <c r="H114" s="93"/>
      <c r="I114" s="26"/>
      <c r="J114" s="50"/>
      <c r="K114" s="26"/>
      <c r="L114" s="50"/>
      <c r="M114" s="26"/>
      <c r="N114" s="26"/>
      <c r="O114" s="63"/>
    </row>
    <row r="115" spans="2:19" x14ac:dyDescent="0.35">
      <c r="B115" s="24" t="s">
        <v>130</v>
      </c>
      <c r="D115" s="73">
        <v>2.0856921518383885E-2</v>
      </c>
      <c r="E115" s="10">
        <v>57</v>
      </c>
      <c r="F115" s="46">
        <v>57</v>
      </c>
      <c r="G115" s="98"/>
      <c r="H115" s="99"/>
      <c r="I115" s="26"/>
      <c r="J115" s="50"/>
      <c r="K115" s="26"/>
      <c r="L115" s="50"/>
      <c r="M115" s="26"/>
      <c r="N115" s="26"/>
      <c r="O115" s="63"/>
    </row>
    <row r="116" spans="2:19" x14ac:dyDescent="0.35">
      <c r="B116" s="24" t="s">
        <v>131</v>
      </c>
      <c r="D116" s="73">
        <v>2.0856921518383885E-2</v>
      </c>
      <c r="E116" s="10">
        <v>200</v>
      </c>
      <c r="F116" s="46">
        <v>200</v>
      </c>
      <c r="G116" s="24"/>
      <c r="H116" s="93"/>
      <c r="I116" s="26"/>
      <c r="J116" s="50"/>
      <c r="K116" s="26"/>
      <c r="L116" s="50"/>
      <c r="M116" s="26"/>
      <c r="N116" s="26"/>
      <c r="O116" s="63"/>
    </row>
    <row r="117" spans="2:19" x14ac:dyDescent="0.35">
      <c r="B117" s="24" t="s">
        <v>132</v>
      </c>
      <c r="D117" s="73">
        <v>2.0856921518383888E-2</v>
      </c>
      <c r="E117" s="10">
        <v>69</v>
      </c>
      <c r="F117" s="46">
        <v>69</v>
      </c>
      <c r="G117" s="24"/>
      <c r="H117" s="93"/>
      <c r="I117" s="26"/>
      <c r="J117" s="50"/>
      <c r="K117" s="26"/>
      <c r="L117" s="50"/>
      <c r="M117" s="26"/>
      <c r="N117" s="26"/>
      <c r="O117" s="63"/>
    </row>
    <row r="118" spans="2:19" x14ac:dyDescent="0.35">
      <c r="B118" s="24" t="s">
        <v>133</v>
      </c>
      <c r="D118" s="73">
        <v>0</v>
      </c>
      <c r="E118" s="10">
        <v>0</v>
      </c>
      <c r="F118" s="46">
        <v>0</v>
      </c>
      <c r="G118" s="24"/>
      <c r="H118" s="93"/>
      <c r="I118" s="26"/>
      <c r="J118" s="50"/>
      <c r="K118" s="26"/>
      <c r="L118" s="50"/>
      <c r="M118" s="26"/>
      <c r="N118" s="26"/>
      <c r="O118" s="63"/>
    </row>
    <row r="119" spans="2:19" ht="15" thickBot="1" x14ac:dyDescent="0.4">
      <c r="B119" s="24" t="s">
        <v>134</v>
      </c>
      <c r="D119" s="73">
        <v>0</v>
      </c>
      <c r="E119" s="10">
        <v>0</v>
      </c>
      <c r="F119" s="46">
        <v>0</v>
      </c>
      <c r="G119" s="100"/>
      <c r="H119" s="24"/>
      <c r="I119" s="101"/>
      <c r="J119" s="102"/>
      <c r="K119" s="26"/>
      <c r="L119" s="102"/>
      <c r="M119" s="26"/>
      <c r="N119" s="26"/>
      <c r="O119" s="63"/>
    </row>
    <row r="120" spans="2:19" x14ac:dyDescent="0.35">
      <c r="B120" s="24" t="s">
        <v>167</v>
      </c>
      <c r="D120" s="103"/>
      <c r="E120" s="87">
        <v>1042</v>
      </c>
      <c r="F120" s="87">
        <v>1042</v>
      </c>
      <c r="G120" s="87">
        <v>1042</v>
      </c>
      <c r="H120" s="87">
        <v>1042</v>
      </c>
      <c r="I120" s="87">
        <v>329</v>
      </c>
      <c r="J120" s="87">
        <v>24675</v>
      </c>
      <c r="K120" s="87">
        <v>325</v>
      </c>
      <c r="L120" s="87">
        <v>126</v>
      </c>
      <c r="M120" s="87">
        <v>1299</v>
      </c>
      <c r="N120" s="87">
        <v>446</v>
      </c>
      <c r="O120" s="26"/>
    </row>
    <row r="121" spans="2:19" x14ac:dyDescent="0.35">
      <c r="B121" s="24" t="s">
        <v>135</v>
      </c>
      <c r="D121" s="103"/>
      <c r="E121" s="104">
        <v>10.4625</v>
      </c>
      <c r="F121" s="104">
        <v>10.168999999999999</v>
      </c>
      <c r="G121" s="104">
        <v>13.6875</v>
      </c>
      <c r="H121" s="104">
        <v>10.168999999999999</v>
      </c>
      <c r="I121" s="104">
        <v>2.8706</v>
      </c>
      <c r="J121" s="104">
        <v>3.0225000000000002E-2</v>
      </c>
      <c r="K121" s="104">
        <v>0</v>
      </c>
      <c r="L121" s="104">
        <v>2.4272999999999998</v>
      </c>
      <c r="M121" s="104">
        <v>0</v>
      </c>
      <c r="N121" s="104">
        <v>2.4272999999999998</v>
      </c>
      <c r="O121" s="26"/>
    </row>
    <row r="122" spans="2:19" x14ac:dyDescent="0.35">
      <c r="B122" s="24" t="s">
        <v>174</v>
      </c>
      <c r="D122" s="103"/>
      <c r="E122" s="124">
        <v>10901.925000000001</v>
      </c>
      <c r="F122" s="124">
        <v>10596.097999999998</v>
      </c>
      <c r="G122" s="124">
        <v>14262.375</v>
      </c>
      <c r="H122" s="124">
        <v>10596.097999999998</v>
      </c>
      <c r="I122" s="124">
        <v>944.42740000000003</v>
      </c>
      <c r="J122" s="124">
        <v>745.801875</v>
      </c>
      <c r="K122" s="124">
        <v>0</v>
      </c>
      <c r="L122" s="124">
        <v>305.83979999999997</v>
      </c>
      <c r="M122" s="124">
        <v>0</v>
      </c>
      <c r="N122" s="124">
        <v>1082.5757999999998</v>
      </c>
      <c r="O122" s="26"/>
    </row>
    <row r="123" spans="2:19" ht="15.5" x14ac:dyDescent="0.35">
      <c r="B123" s="92"/>
      <c r="C123" s="92"/>
      <c r="D123" s="119"/>
      <c r="E123" s="121"/>
      <c r="F123" s="121"/>
      <c r="G123" s="121"/>
      <c r="H123" s="121"/>
      <c r="I123" s="121"/>
      <c r="J123" s="118"/>
      <c r="K123" s="121"/>
      <c r="L123" s="119"/>
      <c r="M123" s="121"/>
      <c r="N123" s="119"/>
      <c r="O123" s="122"/>
      <c r="P123" s="92"/>
      <c r="R123" s="105" t="s">
        <v>175</v>
      </c>
      <c r="S123" s="92"/>
    </row>
    <row r="124" spans="2:19" x14ac:dyDescent="0.35">
      <c r="B124" s="24"/>
      <c r="C124" s="56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56"/>
      <c r="R124" s="105"/>
      <c r="S124" s="56"/>
    </row>
    <row r="125" spans="2:19" x14ac:dyDescent="0.35">
      <c r="B125" s="24"/>
      <c r="C125" s="10"/>
      <c r="D125" s="123"/>
      <c r="E125" s="117"/>
      <c r="F125" s="123"/>
      <c r="G125" s="122"/>
      <c r="H125" s="117"/>
      <c r="I125" s="122"/>
      <c r="J125" s="122"/>
      <c r="K125" s="117"/>
      <c r="L125" s="117"/>
      <c r="M125" s="117"/>
      <c r="N125" s="117"/>
      <c r="O125" s="117"/>
      <c r="Q125" s="24" t="s">
        <v>140</v>
      </c>
      <c r="R125" s="56">
        <v>14262.375</v>
      </c>
    </row>
    <row r="126" spans="2:19" x14ac:dyDescent="0.35">
      <c r="B126" s="24"/>
      <c r="C126" s="10"/>
      <c r="D126" s="10"/>
      <c r="F126" s="10"/>
      <c r="G126" s="26"/>
      <c r="I126" s="26"/>
      <c r="J126" s="26"/>
      <c r="P126" s="26"/>
      <c r="Q126" s="34" t="s">
        <v>102</v>
      </c>
      <c r="R126" s="56">
        <v>34572.75</v>
      </c>
      <c r="S126" s="26"/>
    </row>
    <row r="127" spans="2:19" x14ac:dyDescent="0.35">
      <c r="B127" s="24"/>
      <c r="C127" s="10"/>
      <c r="D127" s="10"/>
      <c r="F127" s="10"/>
      <c r="G127" s="26"/>
      <c r="I127" s="26"/>
      <c r="J127" s="26"/>
      <c r="P127" s="26"/>
      <c r="Q127" s="34" t="s">
        <v>176</v>
      </c>
      <c r="R127" s="56">
        <v>1388.4155999999998</v>
      </c>
      <c r="S127" s="26"/>
    </row>
    <row r="128" spans="2:19" x14ac:dyDescent="0.35">
      <c r="B128" s="24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34" t="s">
        <v>141</v>
      </c>
      <c r="R128" s="56">
        <v>1690.2292750000001</v>
      </c>
      <c r="S128" s="26"/>
    </row>
    <row r="129" spans="2:19" x14ac:dyDescent="0.35">
      <c r="B129" s="24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34" t="s">
        <v>98</v>
      </c>
      <c r="R129" s="56">
        <v>168132.76079999999</v>
      </c>
      <c r="S129" s="26"/>
    </row>
    <row r="130" spans="2:19" x14ac:dyDescent="0.35">
      <c r="B130" s="24"/>
      <c r="C130" s="26"/>
      <c r="F130" s="26"/>
      <c r="G130" s="106"/>
      <c r="H130" s="26"/>
      <c r="I130" s="26"/>
      <c r="J130" s="26"/>
      <c r="K130" s="26"/>
      <c r="L130" s="26"/>
      <c r="M130" s="26"/>
      <c r="N130" s="26"/>
      <c r="O130" s="26"/>
      <c r="P130" s="26"/>
      <c r="Q130" t="s">
        <v>101</v>
      </c>
      <c r="R130" s="56">
        <v>94307.305999999982</v>
      </c>
      <c r="S130" s="26"/>
    </row>
    <row r="131" spans="2:19" x14ac:dyDescent="0.35">
      <c r="B131" s="24"/>
      <c r="C131" s="26"/>
      <c r="D131" s="65" t="s">
        <v>104</v>
      </c>
      <c r="E131" s="65" t="s">
        <v>104</v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34" t="s">
        <v>139</v>
      </c>
      <c r="R131" s="28">
        <v>10901.925000000001</v>
      </c>
      <c r="S131" s="26"/>
    </row>
    <row r="132" spans="2:19" x14ac:dyDescent="0.35">
      <c r="C132" s="2" t="s">
        <v>104</v>
      </c>
      <c r="D132" s="66" t="s">
        <v>117</v>
      </c>
      <c r="E132" s="65" t="s">
        <v>151</v>
      </c>
      <c r="F132" s="66" t="s">
        <v>104</v>
      </c>
      <c r="J132" s="66" t="s">
        <v>152</v>
      </c>
      <c r="K132" s="66" t="s">
        <v>104</v>
      </c>
      <c r="L132" s="66" t="s">
        <v>153</v>
      </c>
      <c r="M132" s="10"/>
      <c r="N132" s="10"/>
      <c r="O132" s="10"/>
      <c r="P132" s="34"/>
      <c r="Q132" s="10" t="s">
        <v>99</v>
      </c>
      <c r="R132" s="56">
        <v>297560.39999999997</v>
      </c>
      <c r="S132" s="26"/>
    </row>
    <row r="133" spans="2:19" x14ac:dyDescent="0.35">
      <c r="C133" s="2" t="s">
        <v>119</v>
      </c>
      <c r="D133" s="66" t="s">
        <v>154</v>
      </c>
      <c r="E133" s="67" t="s">
        <v>154</v>
      </c>
      <c r="F133" s="66" t="s">
        <v>155</v>
      </c>
      <c r="G133" s="66" t="s">
        <v>156</v>
      </c>
      <c r="H133" s="66" t="s">
        <v>157</v>
      </c>
      <c r="I133" s="66" t="s">
        <v>158</v>
      </c>
      <c r="J133" s="66" t="s">
        <v>159</v>
      </c>
      <c r="K133" s="66" t="s">
        <v>160</v>
      </c>
      <c r="L133" s="66" t="s">
        <v>161</v>
      </c>
      <c r="M133" s="10"/>
      <c r="N133" s="10"/>
      <c r="O133" s="10"/>
      <c r="P133" s="34"/>
      <c r="Q133" s="34" t="s">
        <v>177</v>
      </c>
      <c r="R133" s="56">
        <v>1692.8272000000002</v>
      </c>
      <c r="S133" s="26"/>
    </row>
    <row r="134" spans="2:19" x14ac:dyDescent="0.35">
      <c r="C134" s="2"/>
      <c r="M134" s="10"/>
      <c r="N134" s="10"/>
      <c r="O134" s="10"/>
      <c r="P134" s="34"/>
      <c r="Q134" s="34" t="s">
        <v>178</v>
      </c>
      <c r="R134" s="56">
        <v>0</v>
      </c>
      <c r="S134" s="26"/>
    </row>
    <row r="135" spans="2:19" x14ac:dyDescent="0.35">
      <c r="B135" s="24" t="s">
        <v>123</v>
      </c>
      <c r="C135" s="26">
        <v>622</v>
      </c>
      <c r="D135" s="26">
        <v>311</v>
      </c>
      <c r="E135" s="53">
        <v>110</v>
      </c>
      <c r="F135" s="26">
        <v>421</v>
      </c>
      <c r="G135">
        <v>16</v>
      </c>
      <c r="H135">
        <v>48</v>
      </c>
      <c r="I135" s="26">
        <v>138</v>
      </c>
      <c r="J135" s="26">
        <v>202</v>
      </c>
      <c r="K135" s="26">
        <v>623</v>
      </c>
      <c r="L135" s="26">
        <v>-1</v>
      </c>
      <c r="M135" s="31"/>
      <c r="N135" s="107"/>
      <c r="O135" s="10"/>
      <c r="Q135" s="34" t="s">
        <v>104</v>
      </c>
      <c r="R135" s="28">
        <v>624508.98887499992</v>
      </c>
      <c r="S135" s="26"/>
    </row>
    <row r="136" spans="2:19" x14ac:dyDescent="0.35">
      <c r="B136" s="24" t="s">
        <v>124</v>
      </c>
      <c r="C136" s="26">
        <v>11078</v>
      </c>
      <c r="D136" s="26">
        <v>5546</v>
      </c>
      <c r="E136" s="53">
        <v>1959</v>
      </c>
      <c r="F136" s="26">
        <v>7505</v>
      </c>
      <c r="G136">
        <v>276</v>
      </c>
      <c r="H136">
        <v>847</v>
      </c>
      <c r="I136" s="26">
        <v>2450</v>
      </c>
      <c r="J136" s="26">
        <v>3573</v>
      </c>
      <c r="K136" s="26">
        <v>11078</v>
      </c>
      <c r="L136" s="26">
        <v>0</v>
      </c>
      <c r="M136" s="31"/>
      <c r="N136" s="107"/>
      <c r="O136" s="10"/>
      <c r="S136" s="26"/>
    </row>
    <row r="137" spans="2:19" x14ac:dyDescent="0.35">
      <c r="B137" s="24" t="s">
        <v>125</v>
      </c>
      <c r="C137" s="26">
        <v>1840</v>
      </c>
      <c r="D137" s="26">
        <v>921</v>
      </c>
      <c r="E137" s="53">
        <v>325</v>
      </c>
      <c r="F137" s="26">
        <v>1246</v>
      </c>
      <c r="G137">
        <v>46</v>
      </c>
      <c r="H137">
        <v>141</v>
      </c>
      <c r="I137" s="26">
        <v>407</v>
      </c>
      <c r="J137" s="26">
        <v>594</v>
      </c>
      <c r="K137" s="26">
        <v>1840</v>
      </c>
      <c r="L137" s="26">
        <v>0</v>
      </c>
      <c r="M137" s="31"/>
      <c r="N137" s="107"/>
      <c r="O137" s="10"/>
      <c r="S137" s="26"/>
    </row>
    <row r="138" spans="2:19" x14ac:dyDescent="0.35">
      <c r="B138" s="24" t="s">
        <v>126</v>
      </c>
      <c r="C138" s="26">
        <v>2072</v>
      </c>
      <c r="D138" s="26">
        <v>1037</v>
      </c>
      <c r="E138" s="53">
        <v>366</v>
      </c>
      <c r="F138" s="26">
        <v>1403</v>
      </c>
      <c r="G138">
        <v>52</v>
      </c>
      <c r="H138">
        <v>158</v>
      </c>
      <c r="I138" s="26">
        <v>458</v>
      </c>
      <c r="J138" s="26">
        <v>668</v>
      </c>
      <c r="K138" s="26">
        <v>2071</v>
      </c>
      <c r="L138" s="26">
        <v>1</v>
      </c>
      <c r="M138" s="31"/>
      <c r="N138" s="107"/>
      <c r="O138" s="10"/>
      <c r="R138" s="26"/>
      <c r="S138" s="26"/>
    </row>
    <row r="139" spans="2:19" x14ac:dyDescent="0.35">
      <c r="B139" s="24" t="s">
        <v>127</v>
      </c>
      <c r="C139" s="26">
        <v>17780</v>
      </c>
      <c r="D139" s="26">
        <v>8901</v>
      </c>
      <c r="E139" s="53">
        <v>3144</v>
      </c>
      <c r="F139" s="26">
        <v>12045</v>
      </c>
      <c r="G139">
        <v>443</v>
      </c>
      <c r="H139">
        <v>1359</v>
      </c>
      <c r="I139" s="26">
        <v>3933</v>
      </c>
      <c r="J139" s="26">
        <v>5735</v>
      </c>
      <c r="K139" s="26">
        <v>17780</v>
      </c>
      <c r="L139" s="26">
        <v>0</v>
      </c>
      <c r="M139" s="31"/>
      <c r="N139" s="107"/>
      <c r="O139" s="10"/>
      <c r="R139" s="26"/>
      <c r="S139" s="26"/>
    </row>
    <row r="140" spans="2:19" x14ac:dyDescent="0.35">
      <c r="B140" s="24" t="s">
        <v>128</v>
      </c>
      <c r="C140" s="26">
        <v>5823</v>
      </c>
      <c r="D140" s="26">
        <v>2915</v>
      </c>
      <c r="E140" s="53">
        <v>1030</v>
      </c>
      <c r="F140" s="26">
        <v>3945</v>
      </c>
      <c r="G140">
        <v>145</v>
      </c>
      <c r="H140">
        <v>445</v>
      </c>
      <c r="I140" s="26">
        <v>1288</v>
      </c>
      <c r="J140" s="26">
        <v>1878</v>
      </c>
      <c r="K140" s="26">
        <v>5823</v>
      </c>
      <c r="L140" s="26">
        <v>0</v>
      </c>
      <c r="M140" s="31"/>
      <c r="N140" s="107"/>
      <c r="O140" s="10"/>
      <c r="P140" s="108" t="s">
        <v>179</v>
      </c>
      <c r="Q140" s="109"/>
      <c r="R140" s="110"/>
      <c r="S140" s="26"/>
    </row>
    <row r="141" spans="2:19" x14ac:dyDescent="0.35">
      <c r="B141" s="24" t="s">
        <v>129</v>
      </c>
      <c r="C141" s="26">
        <v>3638</v>
      </c>
      <c r="D141" s="26">
        <v>1821</v>
      </c>
      <c r="E141" s="53">
        <v>643</v>
      </c>
      <c r="F141" s="26">
        <v>2464</v>
      </c>
      <c r="G141">
        <v>91</v>
      </c>
      <c r="H141">
        <v>278</v>
      </c>
      <c r="I141" s="26">
        <v>805</v>
      </c>
      <c r="J141" s="26">
        <v>1174</v>
      </c>
      <c r="K141" s="26">
        <v>3638</v>
      </c>
      <c r="L141" s="26">
        <v>0</v>
      </c>
      <c r="M141" s="31"/>
      <c r="N141" s="107"/>
      <c r="O141" s="10"/>
      <c r="P141" s="111" t="s">
        <v>180</v>
      </c>
      <c r="R141" s="50"/>
      <c r="S141" s="26"/>
    </row>
    <row r="142" spans="2:19" x14ac:dyDescent="0.35">
      <c r="B142" s="24" t="s">
        <v>130</v>
      </c>
      <c r="C142" s="26">
        <v>2733</v>
      </c>
      <c r="D142" s="26">
        <v>1368</v>
      </c>
      <c r="E142" s="53">
        <v>483</v>
      </c>
      <c r="F142" s="26">
        <v>1851</v>
      </c>
      <c r="G142">
        <v>68</v>
      </c>
      <c r="H142">
        <v>209</v>
      </c>
      <c r="I142" s="26">
        <v>605</v>
      </c>
      <c r="J142" s="26">
        <v>882</v>
      </c>
      <c r="K142" s="26">
        <v>2733</v>
      </c>
      <c r="L142" s="26">
        <v>0</v>
      </c>
      <c r="M142" s="31"/>
      <c r="N142" s="107"/>
      <c r="O142" s="10"/>
      <c r="P142" s="59"/>
      <c r="R142" s="50"/>
      <c r="S142" s="26"/>
    </row>
    <row r="143" spans="2:19" x14ac:dyDescent="0.35">
      <c r="B143" s="24" t="s">
        <v>131</v>
      </c>
      <c r="C143" s="26">
        <v>9589</v>
      </c>
      <c r="D143" s="26">
        <v>4800</v>
      </c>
      <c r="E143" s="53">
        <v>1696</v>
      </c>
      <c r="F143" s="26">
        <v>6496</v>
      </c>
      <c r="G143">
        <v>239</v>
      </c>
      <c r="H143">
        <v>733</v>
      </c>
      <c r="I143" s="26">
        <v>2121</v>
      </c>
      <c r="J143" s="26">
        <v>3093</v>
      </c>
      <c r="K143" s="26">
        <v>9589</v>
      </c>
      <c r="L143" s="26">
        <v>0</v>
      </c>
      <c r="M143" s="31"/>
      <c r="N143" s="107"/>
      <c r="O143" s="10"/>
      <c r="P143" s="59" t="s">
        <v>181</v>
      </c>
      <c r="Q143" s="26">
        <v>2056</v>
      </c>
      <c r="R143" s="50"/>
      <c r="S143" s="26"/>
    </row>
    <row r="144" spans="2:19" x14ac:dyDescent="0.35">
      <c r="B144" s="24" t="s">
        <v>132</v>
      </c>
      <c r="C144" s="26">
        <v>3302</v>
      </c>
      <c r="D144" s="26">
        <v>1653</v>
      </c>
      <c r="E144" s="53">
        <v>584</v>
      </c>
      <c r="F144" s="26">
        <v>2237</v>
      </c>
      <c r="G144">
        <v>82</v>
      </c>
      <c r="H144">
        <v>252</v>
      </c>
      <c r="I144" s="26">
        <v>730</v>
      </c>
      <c r="J144" s="26">
        <v>1064</v>
      </c>
      <c r="K144" s="26">
        <v>3301</v>
      </c>
      <c r="L144" s="26">
        <v>1</v>
      </c>
      <c r="M144" s="31"/>
      <c r="N144" s="107"/>
      <c r="O144" s="10"/>
      <c r="P144" s="59" t="s">
        <v>182</v>
      </c>
      <c r="Q144" s="55">
        <v>0.36270000000000002</v>
      </c>
      <c r="R144" s="50"/>
      <c r="S144" s="26"/>
    </row>
    <row r="145" spans="1:19" x14ac:dyDescent="0.35">
      <c r="B145" s="24" t="s">
        <v>133</v>
      </c>
      <c r="C145" s="26">
        <v>1301</v>
      </c>
      <c r="D145" s="26">
        <v>651</v>
      </c>
      <c r="E145" s="53">
        <v>230</v>
      </c>
      <c r="F145" s="26">
        <v>881</v>
      </c>
      <c r="G145">
        <v>32</v>
      </c>
      <c r="H145">
        <v>99</v>
      </c>
      <c r="I145" s="26">
        <v>288</v>
      </c>
      <c r="J145" s="26">
        <v>419</v>
      </c>
      <c r="K145" s="26">
        <v>1300</v>
      </c>
      <c r="L145" s="26">
        <v>1</v>
      </c>
      <c r="M145" s="31"/>
      <c r="N145" s="107"/>
      <c r="O145" s="10"/>
      <c r="P145" s="112" t="s">
        <v>183</v>
      </c>
      <c r="Q145" s="113">
        <v>745.71120000000008</v>
      </c>
      <c r="R145" s="114"/>
      <c r="S145" s="26"/>
    </row>
    <row r="146" spans="1:19" x14ac:dyDescent="0.35">
      <c r="B146" s="24" t="s">
        <v>134</v>
      </c>
      <c r="C146" s="26">
        <v>18</v>
      </c>
      <c r="D146" s="26">
        <v>9</v>
      </c>
      <c r="E146" s="53">
        <v>3</v>
      </c>
      <c r="F146" s="26">
        <v>12</v>
      </c>
      <c r="G146">
        <v>0</v>
      </c>
      <c r="H146">
        <v>1</v>
      </c>
      <c r="I146" s="26">
        <v>4</v>
      </c>
      <c r="J146" s="26">
        <v>5</v>
      </c>
      <c r="K146" s="26">
        <v>17</v>
      </c>
      <c r="L146" s="26">
        <v>1</v>
      </c>
      <c r="M146" s="31"/>
      <c r="N146" s="107"/>
      <c r="O146" s="10"/>
      <c r="P146" s="34"/>
      <c r="Q146" s="34"/>
      <c r="R146" s="26"/>
      <c r="S146" s="26"/>
    </row>
    <row r="147" spans="1:19" x14ac:dyDescent="0.35">
      <c r="B147" s="24" t="s">
        <v>167</v>
      </c>
      <c r="C147" s="26">
        <v>59796</v>
      </c>
      <c r="D147" s="26">
        <v>29933</v>
      </c>
      <c r="E147" s="53">
        <v>10573</v>
      </c>
      <c r="F147" s="26">
        <v>40506</v>
      </c>
      <c r="G147" s="26">
        <v>1490</v>
      </c>
      <c r="H147" s="26">
        <v>4570</v>
      </c>
      <c r="I147" s="26">
        <v>13227</v>
      </c>
      <c r="J147" s="26">
        <v>19287</v>
      </c>
      <c r="K147" s="26">
        <v>59793</v>
      </c>
      <c r="L147" s="26">
        <v>3</v>
      </c>
      <c r="M147" s="31"/>
      <c r="N147" s="115"/>
      <c r="O147" s="10"/>
      <c r="P147" s="34"/>
      <c r="Q147" s="34"/>
      <c r="R147" s="26"/>
      <c r="S147" s="26"/>
    </row>
    <row r="148" spans="1:19" x14ac:dyDescent="0.35">
      <c r="D148" s="116">
        <v>0.50058532343300555</v>
      </c>
      <c r="E148" s="116">
        <v>0.17681784734764866</v>
      </c>
      <c r="F148" s="116">
        <v>0.67740317078065426</v>
      </c>
      <c r="G148" s="116">
        <v>2.4918054719379221E-2</v>
      </c>
      <c r="H148" s="116">
        <v>7.6426516823867821E-2</v>
      </c>
      <c r="I148" s="27">
        <v>0.22120208709612682</v>
      </c>
      <c r="J148" s="116">
        <v>0.32254665863937387</v>
      </c>
      <c r="K148" s="116">
        <v>0.99994982942002808</v>
      </c>
      <c r="L148" s="116">
        <v>5.0170579971904475E-5</v>
      </c>
      <c r="M148" s="10"/>
      <c r="N148" s="33"/>
      <c r="O148" s="10"/>
      <c r="P148" s="34"/>
      <c r="Q148" s="34"/>
      <c r="R148" s="26"/>
      <c r="S148" s="26"/>
    </row>
    <row r="149" spans="1:19" x14ac:dyDescent="0.35">
      <c r="B149" s="24"/>
      <c r="C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5" thickBot="1" x14ac:dyDescent="0.4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</row>
    <row r="151" spans="1:19" ht="16" thickTop="1" x14ac:dyDescent="0.35">
      <c r="A151" s="216" t="s">
        <v>185</v>
      </c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6"/>
    </row>
    <row r="152" spans="1:19" ht="15.5" x14ac:dyDescent="0.35">
      <c r="B152" s="71"/>
      <c r="C152" s="24"/>
      <c r="D152" s="24"/>
      <c r="E152" s="24"/>
      <c r="F152" s="24"/>
      <c r="G152" s="10"/>
      <c r="H152" s="10"/>
      <c r="I152" s="10"/>
      <c r="J152" s="10"/>
      <c r="K152" s="10"/>
      <c r="L152" s="34"/>
      <c r="M152" s="34"/>
      <c r="N152" s="34"/>
      <c r="O152" s="34"/>
      <c r="P152" s="10"/>
      <c r="Q152" s="10"/>
    </row>
    <row r="153" spans="1:19" ht="15.5" x14ac:dyDescent="0.35">
      <c r="B153" s="71"/>
      <c r="C153" s="127"/>
      <c r="D153" s="127"/>
      <c r="E153" s="127"/>
      <c r="F153" s="127"/>
      <c r="G153" s="10"/>
      <c r="H153" s="10"/>
      <c r="I153" s="10"/>
      <c r="J153" s="10"/>
      <c r="K153" s="10"/>
      <c r="L153" s="34"/>
      <c r="M153" s="34"/>
      <c r="N153" s="34"/>
      <c r="O153" s="34"/>
      <c r="P153" s="10"/>
      <c r="Q153" s="10"/>
    </row>
    <row r="154" spans="1:19" x14ac:dyDescent="0.35">
      <c r="B154" s="126"/>
      <c r="C154" s="127"/>
      <c r="D154" s="38" t="s">
        <v>98</v>
      </c>
      <c r="E154" s="38" t="s">
        <v>98</v>
      </c>
      <c r="F154" s="38" t="s">
        <v>99</v>
      </c>
      <c r="G154" s="72" t="s">
        <v>99</v>
      </c>
      <c r="H154" s="38" t="s">
        <v>100</v>
      </c>
      <c r="I154" s="44" t="s">
        <v>101</v>
      </c>
      <c r="J154" s="40" t="s">
        <v>101</v>
      </c>
      <c r="K154" s="73" t="s">
        <v>101</v>
      </c>
      <c r="L154" s="40" t="s">
        <v>102</v>
      </c>
      <c r="M154" s="43" t="s">
        <v>101</v>
      </c>
      <c r="N154" s="38"/>
      <c r="O154" s="72" t="s">
        <v>101</v>
      </c>
      <c r="P154" s="38" t="s">
        <v>103</v>
      </c>
      <c r="Q154" s="72" t="s">
        <v>101</v>
      </c>
    </row>
    <row r="155" spans="1:19" x14ac:dyDescent="0.35">
      <c r="B155" s="127"/>
      <c r="C155" s="127"/>
      <c r="D155" s="38" t="s">
        <v>23</v>
      </c>
      <c r="E155" s="38" t="s">
        <v>26</v>
      </c>
      <c r="F155" s="38" t="s">
        <v>106</v>
      </c>
      <c r="G155" s="72" t="s">
        <v>107</v>
      </c>
      <c r="H155" s="74">
        <v>0.17683246203634553</v>
      </c>
      <c r="I155" s="44" t="s">
        <v>108</v>
      </c>
      <c r="J155" s="40" t="s">
        <v>109</v>
      </c>
      <c r="K155" s="73" t="s">
        <v>110</v>
      </c>
      <c r="L155" s="40" t="s">
        <v>50</v>
      </c>
      <c r="M155" s="43" t="s">
        <v>111</v>
      </c>
      <c r="N155" s="38"/>
      <c r="O155" s="72" t="s">
        <v>112</v>
      </c>
      <c r="P155" s="38" t="s">
        <v>113</v>
      </c>
      <c r="Q155" s="72" t="s">
        <v>114</v>
      </c>
    </row>
    <row r="156" spans="1:19" x14ac:dyDescent="0.35">
      <c r="B156" s="37"/>
      <c r="C156" s="38" t="s">
        <v>116</v>
      </c>
      <c r="D156" s="75" t="s">
        <v>21</v>
      </c>
      <c r="E156" s="75" t="s">
        <v>21</v>
      </c>
      <c r="F156" s="75" t="s">
        <v>28</v>
      </c>
      <c r="G156" s="39" t="s">
        <v>28</v>
      </c>
      <c r="H156" s="38" t="s">
        <v>66</v>
      </c>
      <c r="I156" s="76" t="s">
        <v>118</v>
      </c>
      <c r="J156" s="42">
        <v>45538</v>
      </c>
      <c r="K156" s="77" t="s">
        <v>66</v>
      </c>
      <c r="L156" s="75">
        <v>860005</v>
      </c>
      <c r="M156" s="39">
        <v>174457</v>
      </c>
      <c r="N156" s="78"/>
      <c r="O156" s="79">
        <v>82544</v>
      </c>
      <c r="P156" s="78">
        <v>63440</v>
      </c>
      <c r="Q156" s="79">
        <v>82545</v>
      </c>
    </row>
    <row r="157" spans="1:19" x14ac:dyDescent="0.35">
      <c r="B157" s="127"/>
      <c r="C157" s="40" t="s">
        <v>120</v>
      </c>
      <c r="D157" s="80">
        <v>1445102</v>
      </c>
      <c r="E157" s="80">
        <v>80441913</v>
      </c>
      <c r="F157" s="80">
        <v>1445102</v>
      </c>
      <c r="G157" s="42">
        <v>722551</v>
      </c>
      <c r="H157" s="38" t="s">
        <v>122</v>
      </c>
      <c r="I157" s="41">
        <v>153186</v>
      </c>
      <c r="J157" s="74">
        <v>3.8211654387139984E-2</v>
      </c>
      <c r="K157" s="81" t="s">
        <v>121</v>
      </c>
      <c r="L157" s="80">
        <v>50000</v>
      </c>
      <c r="M157" s="42">
        <v>50000</v>
      </c>
      <c r="N157" s="80"/>
      <c r="O157" s="42">
        <v>38974</v>
      </c>
      <c r="P157" s="80">
        <v>30000</v>
      </c>
      <c r="Q157" s="42">
        <v>29231</v>
      </c>
    </row>
    <row r="158" spans="1:19" x14ac:dyDescent="0.35">
      <c r="B158" s="34"/>
      <c r="C158" s="27"/>
      <c r="D158" s="51">
        <v>0.50060234005476723</v>
      </c>
      <c r="E158" s="40"/>
      <c r="F158" s="40"/>
      <c r="G158" s="43"/>
      <c r="H158" s="40"/>
      <c r="I158" s="44"/>
      <c r="J158" s="74">
        <v>9.0582822085889567E-2</v>
      </c>
      <c r="K158" s="59"/>
      <c r="M158" s="60"/>
      <c r="N158" s="62"/>
      <c r="O158" s="74">
        <v>0.17683246203634553</v>
      </c>
      <c r="P158" s="51"/>
      <c r="Q158" s="74">
        <v>0.17683246203634553</v>
      </c>
    </row>
    <row r="159" spans="1:19" x14ac:dyDescent="0.35">
      <c r="B159" s="127"/>
      <c r="C159" s="127"/>
      <c r="D159" s="127"/>
      <c r="E159" s="10"/>
      <c r="F159" s="10"/>
      <c r="G159" s="46"/>
      <c r="H159" s="10"/>
      <c r="I159" s="47"/>
      <c r="J159" s="74">
        <v>5.4466230936819175E-2</v>
      </c>
      <c r="K159" s="59"/>
      <c r="M159" s="60"/>
      <c r="N159" s="10"/>
      <c r="O159" s="46"/>
      <c r="Q159" s="60"/>
    </row>
    <row r="160" spans="1:19" x14ac:dyDescent="0.35">
      <c r="B160" s="127" t="s">
        <v>123</v>
      </c>
      <c r="C160" s="54">
        <v>622</v>
      </c>
      <c r="D160" s="29">
        <v>311</v>
      </c>
      <c r="E160" s="10">
        <v>17312</v>
      </c>
      <c r="F160" s="10">
        <v>311</v>
      </c>
      <c r="G160" s="46">
        <v>156</v>
      </c>
      <c r="H160" s="40">
        <v>0</v>
      </c>
      <c r="I160" s="30">
        <v>0</v>
      </c>
      <c r="J160" s="46"/>
      <c r="K160" s="40">
        <v>0</v>
      </c>
      <c r="L160" s="11">
        <v>0</v>
      </c>
      <c r="M160" s="82">
        <v>0</v>
      </c>
      <c r="N160" s="49"/>
      <c r="O160" s="46">
        <v>110</v>
      </c>
      <c r="P160" s="10"/>
      <c r="Q160" s="50"/>
    </row>
    <row r="161" spans="2:18" x14ac:dyDescent="0.35">
      <c r="B161" s="127" t="s">
        <v>124</v>
      </c>
      <c r="C161" s="54">
        <v>11078</v>
      </c>
      <c r="D161" s="29">
        <v>5221</v>
      </c>
      <c r="E161" s="10">
        <v>290628</v>
      </c>
      <c r="F161" s="10">
        <v>5221</v>
      </c>
      <c r="G161" s="46">
        <v>2611</v>
      </c>
      <c r="H161" s="40">
        <v>2.9963410997197921E-2</v>
      </c>
      <c r="I161" s="30">
        <v>326</v>
      </c>
      <c r="J161" s="46"/>
      <c r="K161" s="40">
        <v>9.3254501478097288E-3</v>
      </c>
      <c r="L161" s="11">
        <v>103</v>
      </c>
      <c r="M161" s="82">
        <v>103</v>
      </c>
      <c r="N161" s="10"/>
      <c r="O161" s="46"/>
      <c r="P161" s="10"/>
      <c r="Q161" s="50"/>
    </row>
    <row r="162" spans="2:18" x14ac:dyDescent="0.35">
      <c r="B162" s="127" t="s">
        <v>125</v>
      </c>
      <c r="C162" s="54">
        <v>1840</v>
      </c>
      <c r="D162" s="29">
        <v>921</v>
      </c>
      <c r="E162" s="10">
        <v>51268</v>
      </c>
      <c r="F162" s="10">
        <v>921</v>
      </c>
      <c r="G162" s="46">
        <v>461</v>
      </c>
      <c r="H162" s="40">
        <v>0.12560710023029875</v>
      </c>
      <c r="I162" s="30">
        <v>227</v>
      </c>
      <c r="J162" s="46"/>
      <c r="K162" s="40">
        <v>3.2864077669902909E-2</v>
      </c>
      <c r="L162" s="11">
        <v>60</v>
      </c>
      <c r="M162" s="82">
        <v>60</v>
      </c>
      <c r="N162" s="10"/>
      <c r="O162" s="46"/>
      <c r="P162" s="10"/>
      <c r="Q162" s="50"/>
    </row>
    <row r="163" spans="2:18" x14ac:dyDescent="0.35">
      <c r="B163" s="127" t="s">
        <v>126</v>
      </c>
      <c r="C163" s="54">
        <v>2072</v>
      </c>
      <c r="D163" s="29">
        <v>1037</v>
      </c>
      <c r="E163" s="10">
        <v>57725</v>
      </c>
      <c r="F163" s="10">
        <v>1037</v>
      </c>
      <c r="G163" s="46">
        <v>519</v>
      </c>
      <c r="H163" s="40">
        <v>0</v>
      </c>
      <c r="I163" s="30">
        <v>0</v>
      </c>
      <c r="J163" s="46"/>
      <c r="K163" s="40">
        <v>0</v>
      </c>
      <c r="L163" s="11">
        <v>0</v>
      </c>
      <c r="M163" s="82">
        <v>0</v>
      </c>
      <c r="N163" s="10"/>
      <c r="O163" s="48"/>
      <c r="P163" s="10">
        <v>376</v>
      </c>
      <c r="Q163" s="50">
        <v>366</v>
      </c>
    </row>
    <row r="164" spans="2:18" x14ac:dyDescent="0.35">
      <c r="B164" s="127" t="s">
        <v>127</v>
      </c>
      <c r="C164" s="54">
        <v>17780</v>
      </c>
      <c r="D164" s="29">
        <v>8901</v>
      </c>
      <c r="E164" s="10">
        <v>495476</v>
      </c>
      <c r="F164" s="10">
        <v>8901</v>
      </c>
      <c r="G164" s="46">
        <v>4451</v>
      </c>
      <c r="H164" s="40">
        <v>2.8128895925704479E-2</v>
      </c>
      <c r="I164" s="30">
        <v>511</v>
      </c>
      <c r="J164" s="82">
        <v>679</v>
      </c>
      <c r="K164" s="40">
        <v>3.0423643670462158E-2</v>
      </c>
      <c r="L164" s="11">
        <v>541</v>
      </c>
      <c r="M164" s="82">
        <v>541</v>
      </c>
      <c r="N164" s="10"/>
      <c r="O164" s="48"/>
      <c r="P164" s="26"/>
      <c r="Q164" s="50"/>
    </row>
    <row r="165" spans="2:18" x14ac:dyDescent="0.35">
      <c r="B165" s="127" t="s">
        <v>128</v>
      </c>
      <c r="C165" s="54">
        <v>5823</v>
      </c>
      <c r="D165" s="29">
        <v>2915</v>
      </c>
      <c r="E165" s="10">
        <v>162264</v>
      </c>
      <c r="F165" s="10">
        <v>2915</v>
      </c>
      <c r="G165" s="46">
        <v>1458</v>
      </c>
      <c r="H165" s="40">
        <v>6.0754692423050011E-2</v>
      </c>
      <c r="I165" s="30">
        <v>331</v>
      </c>
      <c r="J165" s="82">
        <v>527</v>
      </c>
      <c r="K165" s="40">
        <v>2.9534764826175869E-2</v>
      </c>
      <c r="L165" s="11">
        <v>172</v>
      </c>
      <c r="M165" s="82">
        <v>172</v>
      </c>
      <c r="N165" s="10"/>
      <c r="O165" s="48"/>
      <c r="P165" s="26"/>
      <c r="Q165" s="50"/>
    </row>
    <row r="166" spans="2:18" x14ac:dyDescent="0.35">
      <c r="B166" s="127" t="s">
        <v>129</v>
      </c>
      <c r="C166" s="54">
        <v>3638</v>
      </c>
      <c r="D166" s="29">
        <v>1821</v>
      </c>
      <c r="E166" s="10">
        <v>101366</v>
      </c>
      <c r="F166" s="10">
        <v>1821</v>
      </c>
      <c r="G166" s="46">
        <v>911</v>
      </c>
      <c r="H166" s="40">
        <v>0.12443582933980236</v>
      </c>
      <c r="I166" s="30">
        <v>447</v>
      </c>
      <c r="J166" s="46"/>
      <c r="K166" s="40">
        <v>3.3093289689034369E-2</v>
      </c>
      <c r="L166" s="11">
        <v>120</v>
      </c>
      <c r="M166" s="82">
        <v>120</v>
      </c>
      <c r="N166" s="10"/>
      <c r="O166" s="48"/>
      <c r="P166" s="26"/>
      <c r="Q166" s="50"/>
      <c r="R166" s="127"/>
    </row>
    <row r="167" spans="2:18" x14ac:dyDescent="0.35">
      <c r="B167" s="127" t="s">
        <v>130</v>
      </c>
      <c r="C167" s="54">
        <v>2733</v>
      </c>
      <c r="D167" s="29">
        <v>1368</v>
      </c>
      <c r="E167" s="10">
        <v>76150</v>
      </c>
      <c r="F167" s="10">
        <v>1368</v>
      </c>
      <c r="G167" s="46">
        <v>684</v>
      </c>
      <c r="H167" s="40">
        <v>7.7765706716490191E-2</v>
      </c>
      <c r="I167" s="30">
        <v>199</v>
      </c>
      <c r="J167" s="82">
        <v>149</v>
      </c>
      <c r="K167" s="40">
        <v>2.8681917211328976E-2</v>
      </c>
      <c r="L167" s="11">
        <v>78</v>
      </c>
      <c r="M167" s="82">
        <v>78</v>
      </c>
      <c r="N167" s="10"/>
      <c r="O167" s="48"/>
      <c r="P167" s="26"/>
      <c r="Q167" s="50"/>
      <c r="R167" s="83"/>
    </row>
    <row r="168" spans="2:18" x14ac:dyDescent="0.35">
      <c r="B168" s="127" t="s">
        <v>131</v>
      </c>
      <c r="C168" s="54">
        <v>9589</v>
      </c>
      <c r="D168" s="29">
        <v>4800</v>
      </c>
      <c r="E168" s="10">
        <v>267193</v>
      </c>
      <c r="F168" s="10">
        <v>4800</v>
      </c>
      <c r="G168" s="46">
        <v>2400</v>
      </c>
      <c r="H168" s="40">
        <v>0.12550753433759099</v>
      </c>
      <c r="I168" s="30">
        <v>1200</v>
      </c>
      <c r="J168" s="46"/>
      <c r="K168" s="40">
        <v>3.0915864638311082E-2</v>
      </c>
      <c r="L168" s="11">
        <v>296</v>
      </c>
      <c r="M168" s="82">
        <v>296</v>
      </c>
      <c r="N168" s="10"/>
      <c r="O168" s="48"/>
      <c r="P168" s="26"/>
      <c r="Q168" s="50"/>
      <c r="R168" s="84"/>
    </row>
    <row r="169" spans="2:18" x14ac:dyDescent="0.35">
      <c r="B169" s="127" t="s">
        <v>132</v>
      </c>
      <c r="C169" s="54">
        <v>3302</v>
      </c>
      <c r="D169" s="29">
        <v>1653</v>
      </c>
      <c r="E169" s="10">
        <v>92015</v>
      </c>
      <c r="F169" s="10">
        <v>1653</v>
      </c>
      <c r="G169" s="46">
        <v>827</v>
      </c>
      <c r="H169" s="40">
        <v>0.122490251952939</v>
      </c>
      <c r="I169" s="30">
        <v>398</v>
      </c>
      <c r="J169" s="46"/>
      <c r="K169" s="40">
        <v>3.5329125338142468E-2</v>
      </c>
      <c r="L169" s="11">
        <v>117</v>
      </c>
      <c r="M169" s="82">
        <v>117</v>
      </c>
      <c r="N169" s="10"/>
      <c r="O169" s="48"/>
      <c r="P169" s="26"/>
      <c r="Q169" s="50"/>
    </row>
    <row r="170" spans="2:18" x14ac:dyDescent="0.35">
      <c r="B170" s="127" t="s">
        <v>133</v>
      </c>
      <c r="C170" s="54">
        <v>1301</v>
      </c>
      <c r="D170" s="29">
        <v>651</v>
      </c>
      <c r="E170" s="10">
        <v>36238</v>
      </c>
      <c r="F170" s="10">
        <v>651</v>
      </c>
      <c r="G170" s="46">
        <v>326</v>
      </c>
      <c r="H170" s="40">
        <v>0.17882001905621583</v>
      </c>
      <c r="I170" s="30">
        <v>230</v>
      </c>
      <c r="J170" s="46"/>
      <c r="K170" s="40">
        <v>0</v>
      </c>
      <c r="L170" s="11">
        <v>0</v>
      </c>
      <c r="M170" s="82">
        <v>0</v>
      </c>
      <c r="N170" s="10"/>
      <c r="O170" s="48"/>
      <c r="P170" s="26"/>
      <c r="Q170" s="50"/>
    </row>
    <row r="171" spans="2:18" ht="15" thickBot="1" x14ac:dyDescent="0.4">
      <c r="B171" s="127" t="s">
        <v>134</v>
      </c>
      <c r="C171" s="54">
        <v>18</v>
      </c>
      <c r="D171" s="29">
        <v>9</v>
      </c>
      <c r="E171" s="10">
        <v>501</v>
      </c>
      <c r="F171" s="10">
        <v>9</v>
      </c>
      <c r="G171" s="46">
        <v>5</v>
      </c>
      <c r="H171" s="40">
        <v>0.17882001905621583</v>
      </c>
      <c r="I171" s="86">
        <v>3</v>
      </c>
      <c r="J171" s="46"/>
      <c r="K171" s="40">
        <v>0</v>
      </c>
      <c r="L171" s="11">
        <v>0</v>
      </c>
      <c r="M171" s="82">
        <v>0</v>
      </c>
      <c r="N171" s="10"/>
      <c r="O171" s="46"/>
      <c r="P171" s="26"/>
      <c r="Q171" s="50"/>
    </row>
    <row r="172" spans="2:18" x14ac:dyDescent="0.35">
      <c r="B172" s="127" t="s">
        <v>167</v>
      </c>
      <c r="C172" s="54">
        <v>59796</v>
      </c>
      <c r="D172" s="87">
        <v>29608</v>
      </c>
      <c r="E172" s="87">
        <v>1648136</v>
      </c>
      <c r="F172" s="87">
        <v>29608</v>
      </c>
      <c r="G172" s="87">
        <v>14809</v>
      </c>
      <c r="H172" s="10"/>
      <c r="I172" s="87">
        <v>3872</v>
      </c>
      <c r="J172" s="87">
        <v>1355</v>
      </c>
      <c r="L172" s="87">
        <v>1487</v>
      </c>
      <c r="M172" s="87">
        <v>1487</v>
      </c>
      <c r="N172" s="88"/>
      <c r="O172" s="87">
        <v>110</v>
      </c>
      <c r="P172" s="87">
        <v>376</v>
      </c>
      <c r="Q172" s="87">
        <v>366</v>
      </c>
    </row>
    <row r="173" spans="2:18" x14ac:dyDescent="0.35">
      <c r="B173" s="127" t="s">
        <v>135</v>
      </c>
      <c r="C173" s="54"/>
      <c r="D173" s="89">
        <v>2.8230000000000004</v>
      </c>
      <c r="E173" s="89">
        <v>5.1299999999999998E-2</v>
      </c>
      <c r="F173" s="89">
        <v>0</v>
      </c>
      <c r="G173" s="89">
        <v>10.049999999999999</v>
      </c>
      <c r="H173" s="55"/>
      <c r="I173" s="89">
        <v>10.168999999999999</v>
      </c>
      <c r="J173" s="89">
        <v>10.168999999999999</v>
      </c>
      <c r="L173" s="89">
        <v>23.25</v>
      </c>
      <c r="M173" s="89">
        <v>10.168999999999999</v>
      </c>
      <c r="N173" s="89"/>
      <c r="O173" s="89">
        <v>10.168999999999999</v>
      </c>
      <c r="P173" s="89">
        <v>4.5022000000000002</v>
      </c>
      <c r="Q173" s="89">
        <v>10.168999999999999</v>
      </c>
    </row>
    <row r="174" spans="2:18" ht="15" thickBot="1" x14ac:dyDescent="0.4">
      <c r="B174" s="127" t="s">
        <v>174</v>
      </c>
      <c r="C174" s="127"/>
      <c r="D174" s="90">
        <v>83583.384000000005</v>
      </c>
      <c r="E174" s="90">
        <v>84549.376799999998</v>
      </c>
      <c r="F174" s="90">
        <v>0</v>
      </c>
      <c r="G174" s="90">
        <v>148830.44999999998</v>
      </c>
      <c r="H174" s="10"/>
      <c r="I174" s="90">
        <v>39374.367999999995</v>
      </c>
      <c r="J174" s="90">
        <v>13778.994999999999</v>
      </c>
      <c r="L174" s="90">
        <v>34572.75</v>
      </c>
      <c r="M174" s="90">
        <v>15121.302999999998</v>
      </c>
      <c r="N174" s="91"/>
      <c r="O174" s="90">
        <v>1118.5899999999999</v>
      </c>
      <c r="P174" s="90">
        <v>1692.8272000000002</v>
      </c>
      <c r="Q174" s="90">
        <v>3721.8539999999994</v>
      </c>
    </row>
    <row r="175" spans="2:18" x14ac:dyDescent="0.35">
      <c r="B175" s="127"/>
      <c r="C175" s="127"/>
      <c r="D175" s="127"/>
      <c r="E175" s="56"/>
      <c r="F175" s="56"/>
      <c r="G175" s="56"/>
      <c r="H175" s="56"/>
      <c r="I175" s="56"/>
      <c r="J175" s="10"/>
      <c r="K175" s="38"/>
      <c r="L175" s="38"/>
      <c r="M175" s="56"/>
      <c r="N175" s="56"/>
      <c r="O175" s="56"/>
      <c r="P175" s="56"/>
      <c r="Q175" s="56"/>
      <c r="R175" s="56"/>
    </row>
    <row r="176" spans="2:18" x14ac:dyDescent="0.35">
      <c r="B176" s="70" t="s">
        <v>173</v>
      </c>
      <c r="C176" s="127"/>
      <c r="D176" s="127"/>
      <c r="E176" s="56"/>
      <c r="F176" s="56"/>
      <c r="G176" s="56"/>
      <c r="H176" s="56"/>
      <c r="I176" s="56"/>
      <c r="J176" s="10"/>
      <c r="K176" s="38"/>
      <c r="L176" s="38"/>
      <c r="M176" s="56"/>
      <c r="N176" s="56"/>
      <c r="O176" s="56"/>
      <c r="P176" s="56"/>
      <c r="Q176" s="56"/>
      <c r="R176" s="56"/>
    </row>
    <row r="177" spans="2:15" x14ac:dyDescent="0.35">
      <c r="I177" s="127" t="s">
        <v>66</v>
      </c>
      <c r="J177" s="93" t="s">
        <v>66</v>
      </c>
      <c r="K177" s="2" t="s">
        <v>138</v>
      </c>
      <c r="L177" s="94" t="s">
        <v>138</v>
      </c>
      <c r="M177" s="2" t="s">
        <v>138</v>
      </c>
      <c r="N177" s="2" t="s">
        <v>138</v>
      </c>
      <c r="O177" s="95"/>
    </row>
    <row r="178" spans="2:15" x14ac:dyDescent="0.35">
      <c r="B178" s="127"/>
      <c r="D178" s="95" t="s">
        <v>101</v>
      </c>
      <c r="E178" s="40" t="s">
        <v>139</v>
      </c>
      <c r="F178" s="43" t="s">
        <v>101</v>
      </c>
      <c r="G178" s="40" t="s">
        <v>140</v>
      </c>
      <c r="H178" s="43" t="s">
        <v>101</v>
      </c>
      <c r="I178" s="2" t="s">
        <v>141</v>
      </c>
      <c r="J178" s="94" t="s">
        <v>141</v>
      </c>
      <c r="K178" s="2" t="s">
        <v>142</v>
      </c>
      <c r="L178" s="94" t="s">
        <v>142</v>
      </c>
      <c r="M178" s="2" t="s">
        <v>83</v>
      </c>
      <c r="N178" s="2" t="s">
        <v>83</v>
      </c>
      <c r="O178" s="95"/>
    </row>
    <row r="179" spans="2:15" x14ac:dyDescent="0.35">
      <c r="B179" s="127"/>
      <c r="D179" s="81" t="s">
        <v>143</v>
      </c>
      <c r="E179" s="40" t="s">
        <v>144</v>
      </c>
      <c r="F179" s="43" t="s">
        <v>143</v>
      </c>
      <c r="G179" s="40" t="s">
        <v>145</v>
      </c>
      <c r="H179" s="43" t="s">
        <v>146</v>
      </c>
      <c r="I179" s="2" t="s">
        <v>23</v>
      </c>
      <c r="J179" s="94" t="s">
        <v>26</v>
      </c>
      <c r="K179" s="38" t="s">
        <v>147</v>
      </c>
      <c r="L179" s="72" t="s">
        <v>148</v>
      </c>
      <c r="M179" s="2" t="s">
        <v>147</v>
      </c>
      <c r="N179" s="2" t="s">
        <v>148</v>
      </c>
      <c r="O179" s="95"/>
    </row>
    <row r="180" spans="2:15" x14ac:dyDescent="0.35">
      <c r="B180" s="127"/>
      <c r="D180" s="77" t="s">
        <v>66</v>
      </c>
      <c r="E180" s="78">
        <v>198766</v>
      </c>
      <c r="F180" s="39">
        <v>201876</v>
      </c>
      <c r="G180" s="78">
        <v>950015</v>
      </c>
      <c r="H180" s="39">
        <v>200905</v>
      </c>
      <c r="I180" s="75" t="s">
        <v>149</v>
      </c>
      <c r="J180" s="39" t="s">
        <v>149</v>
      </c>
      <c r="K180" s="75" t="s">
        <v>150</v>
      </c>
      <c r="L180" s="39" t="s">
        <v>150</v>
      </c>
      <c r="M180" s="78">
        <v>70361</v>
      </c>
      <c r="N180" s="78">
        <v>70361</v>
      </c>
      <c r="O180" s="77"/>
    </row>
    <row r="181" spans="2:15" x14ac:dyDescent="0.35">
      <c r="B181" s="127"/>
      <c r="D181" s="81" t="s">
        <v>121</v>
      </c>
      <c r="E181" s="80">
        <v>35000</v>
      </c>
      <c r="F181" s="42">
        <v>35000</v>
      </c>
      <c r="G181" s="80">
        <v>35000</v>
      </c>
      <c r="H181" s="42">
        <v>35000</v>
      </c>
      <c r="I181" s="80">
        <v>26667</v>
      </c>
      <c r="J181" s="42">
        <v>2000000</v>
      </c>
      <c r="K181" s="80">
        <v>26338</v>
      </c>
      <c r="L181" s="42">
        <v>10244</v>
      </c>
      <c r="M181" s="80">
        <v>43662</v>
      </c>
      <c r="N181" s="80">
        <v>15000</v>
      </c>
      <c r="O181" s="96"/>
    </row>
    <row r="182" spans="2:15" x14ac:dyDescent="0.35">
      <c r="B182" s="127"/>
      <c r="D182" s="59"/>
      <c r="F182" s="60"/>
      <c r="G182" s="127"/>
      <c r="H182" s="74">
        <v>5.8606831882116545E-2</v>
      </c>
      <c r="I182" s="27"/>
      <c r="J182" s="61"/>
      <c r="K182" s="45"/>
      <c r="L182" s="43"/>
      <c r="M182" s="45">
        <v>0.11733942488578339</v>
      </c>
      <c r="N182" s="40" t="s">
        <v>66</v>
      </c>
      <c r="O182" s="97"/>
    </row>
    <row r="183" spans="2:15" x14ac:dyDescent="0.35">
      <c r="B183" s="127"/>
      <c r="D183" s="59"/>
      <c r="F183" s="60"/>
      <c r="G183" s="45"/>
      <c r="H183" s="74"/>
      <c r="J183" s="60"/>
      <c r="L183" s="60"/>
      <c r="O183" s="59"/>
    </row>
    <row r="184" spans="2:15" x14ac:dyDescent="0.35">
      <c r="B184" s="127" t="s">
        <v>123</v>
      </c>
      <c r="D184" s="73">
        <v>0</v>
      </c>
      <c r="E184" s="10">
        <v>0</v>
      </c>
      <c r="F184" s="46">
        <v>0</v>
      </c>
      <c r="G184" s="127"/>
      <c r="H184" s="93"/>
      <c r="I184" s="26"/>
      <c r="J184" s="50"/>
      <c r="K184" s="26"/>
      <c r="L184" s="50"/>
      <c r="M184" s="26"/>
      <c r="N184" s="26"/>
      <c r="O184" s="63"/>
    </row>
    <row r="185" spans="2:15" x14ac:dyDescent="0.35">
      <c r="B185" s="127" t="s">
        <v>124</v>
      </c>
      <c r="D185" s="73">
        <v>2.0856921518383885E-2</v>
      </c>
      <c r="E185" s="10">
        <v>231</v>
      </c>
      <c r="F185" s="46">
        <v>231</v>
      </c>
      <c r="G185" s="127"/>
      <c r="H185" s="93"/>
      <c r="I185" s="10">
        <v>329</v>
      </c>
      <c r="J185" s="46">
        <v>24675</v>
      </c>
      <c r="K185" s="10">
        <v>325</v>
      </c>
      <c r="L185" s="46">
        <v>126</v>
      </c>
      <c r="M185" s="10">
        <v>1299</v>
      </c>
      <c r="N185" s="10">
        <v>446</v>
      </c>
      <c r="O185" s="52"/>
    </row>
    <row r="186" spans="2:15" x14ac:dyDescent="0.35">
      <c r="B186" s="127" t="s">
        <v>125</v>
      </c>
      <c r="D186" s="73">
        <v>2.0856921518383888E-2</v>
      </c>
      <c r="E186" s="10">
        <v>38</v>
      </c>
      <c r="F186" s="46">
        <v>38</v>
      </c>
      <c r="G186" s="127"/>
      <c r="H186" s="93"/>
      <c r="I186" s="26"/>
      <c r="J186" s="50"/>
      <c r="K186" s="26"/>
      <c r="L186" s="50"/>
      <c r="M186" s="26"/>
      <c r="N186" s="26"/>
      <c r="O186" s="63"/>
    </row>
    <row r="187" spans="2:15" x14ac:dyDescent="0.35">
      <c r="B187" s="127" t="s">
        <v>126</v>
      </c>
      <c r="D187" s="73">
        <v>0</v>
      </c>
      <c r="E187" s="10">
        <v>0</v>
      </c>
      <c r="F187" s="46">
        <v>0</v>
      </c>
      <c r="G187" s="127"/>
      <c r="H187" s="93"/>
      <c r="I187" s="26"/>
      <c r="J187" s="50"/>
      <c r="K187" s="26"/>
      <c r="L187" s="50"/>
      <c r="M187" s="26"/>
      <c r="N187" s="26"/>
      <c r="O187" s="63"/>
    </row>
    <row r="188" spans="2:15" x14ac:dyDescent="0.35">
      <c r="B188" s="127" t="s">
        <v>127</v>
      </c>
      <c r="D188" s="73">
        <v>2.0856921518383885E-2</v>
      </c>
      <c r="E188" s="10">
        <v>371</v>
      </c>
      <c r="F188" s="46">
        <v>371</v>
      </c>
      <c r="G188" s="98">
        <v>1042</v>
      </c>
      <c r="H188" s="99">
        <v>1042</v>
      </c>
      <c r="I188" s="26"/>
      <c r="J188" s="50"/>
      <c r="K188" s="26"/>
      <c r="L188" s="50"/>
      <c r="M188" s="26"/>
      <c r="N188" s="26"/>
      <c r="O188" s="63"/>
    </row>
    <row r="189" spans="2:15" x14ac:dyDescent="0.35">
      <c r="B189" s="127" t="s">
        <v>128</v>
      </c>
      <c r="D189" s="73">
        <v>0</v>
      </c>
      <c r="E189" s="10">
        <v>0</v>
      </c>
      <c r="F189" s="46">
        <v>0</v>
      </c>
      <c r="G189" s="98"/>
      <c r="H189" s="99"/>
      <c r="I189" s="26"/>
      <c r="J189" s="50"/>
      <c r="K189" s="26"/>
      <c r="L189" s="50"/>
      <c r="M189" s="26"/>
      <c r="N189" s="26"/>
      <c r="O189" s="63"/>
    </row>
    <row r="190" spans="2:15" x14ac:dyDescent="0.35">
      <c r="B190" s="127" t="s">
        <v>129</v>
      </c>
      <c r="D190" s="73">
        <v>2.0856921518383885E-2</v>
      </c>
      <c r="E190" s="10">
        <v>76</v>
      </c>
      <c r="F190" s="46">
        <v>76</v>
      </c>
      <c r="G190" s="127"/>
      <c r="H190" s="93"/>
      <c r="I190" s="26"/>
      <c r="J190" s="50"/>
      <c r="K190" s="26"/>
      <c r="L190" s="50"/>
      <c r="M190" s="26"/>
      <c r="N190" s="26"/>
      <c r="O190" s="63"/>
    </row>
    <row r="191" spans="2:15" x14ac:dyDescent="0.35">
      <c r="B191" s="127" t="s">
        <v>130</v>
      </c>
      <c r="D191" s="73">
        <v>2.0856921518383885E-2</v>
      </c>
      <c r="E191" s="10">
        <v>57</v>
      </c>
      <c r="F191" s="46">
        <v>57</v>
      </c>
      <c r="G191" s="98"/>
      <c r="H191" s="99"/>
      <c r="I191" s="26"/>
      <c r="J191" s="50"/>
      <c r="K191" s="26"/>
      <c r="L191" s="50"/>
      <c r="M191" s="26"/>
      <c r="N191" s="26"/>
      <c r="O191" s="63"/>
    </row>
    <row r="192" spans="2:15" x14ac:dyDescent="0.35">
      <c r="B192" s="127" t="s">
        <v>131</v>
      </c>
      <c r="D192" s="73">
        <v>2.0856921518383885E-2</v>
      </c>
      <c r="E192" s="10">
        <v>200</v>
      </c>
      <c r="F192" s="46">
        <v>200</v>
      </c>
      <c r="G192" s="127"/>
      <c r="H192" s="93"/>
      <c r="I192" s="26"/>
      <c r="J192" s="50"/>
      <c r="K192" s="26"/>
      <c r="L192" s="50"/>
      <c r="M192" s="26"/>
      <c r="N192" s="26"/>
      <c r="O192" s="63"/>
    </row>
    <row r="193" spans="2:18" x14ac:dyDescent="0.35">
      <c r="B193" s="127" t="s">
        <v>132</v>
      </c>
      <c r="D193" s="73">
        <v>2.0856921518383888E-2</v>
      </c>
      <c r="E193" s="10">
        <v>69</v>
      </c>
      <c r="F193" s="46">
        <v>69</v>
      </c>
      <c r="G193" s="127"/>
      <c r="H193" s="93"/>
      <c r="I193" s="26"/>
      <c r="J193" s="50"/>
      <c r="K193" s="26"/>
      <c r="L193" s="50"/>
      <c r="M193" s="26"/>
      <c r="N193" s="26"/>
      <c r="O193" s="63"/>
    </row>
    <row r="194" spans="2:18" x14ac:dyDescent="0.35">
      <c r="B194" s="127" t="s">
        <v>133</v>
      </c>
      <c r="D194" s="73">
        <v>0</v>
      </c>
      <c r="E194" s="10">
        <v>0</v>
      </c>
      <c r="F194" s="46">
        <v>0</v>
      </c>
      <c r="G194" s="127"/>
      <c r="H194" s="93"/>
      <c r="I194" s="26"/>
      <c r="J194" s="50"/>
      <c r="K194" s="26"/>
      <c r="L194" s="50"/>
      <c r="M194" s="26"/>
      <c r="N194" s="26"/>
      <c r="O194" s="63"/>
    </row>
    <row r="195" spans="2:18" ht="15" thickBot="1" x14ac:dyDescent="0.4">
      <c r="B195" s="127" t="s">
        <v>134</v>
      </c>
      <c r="D195" s="73">
        <v>0</v>
      </c>
      <c r="E195" s="10">
        <v>0</v>
      </c>
      <c r="F195" s="46">
        <v>0</v>
      </c>
      <c r="G195" s="100"/>
      <c r="H195" s="127"/>
      <c r="I195" s="101"/>
      <c r="J195" s="102"/>
      <c r="K195" s="26"/>
      <c r="L195" s="102"/>
      <c r="M195" s="26"/>
      <c r="N195" s="26"/>
      <c r="O195" s="63"/>
    </row>
    <row r="196" spans="2:18" x14ac:dyDescent="0.35">
      <c r="B196" s="127" t="s">
        <v>167</v>
      </c>
      <c r="D196" s="103"/>
      <c r="E196" s="87">
        <v>1042</v>
      </c>
      <c r="F196" s="87">
        <v>1042</v>
      </c>
      <c r="G196" s="87">
        <v>1042</v>
      </c>
      <c r="H196" s="87">
        <v>1042</v>
      </c>
      <c r="I196" s="87">
        <v>329</v>
      </c>
      <c r="J196" s="87">
        <v>24675</v>
      </c>
      <c r="K196" s="87">
        <v>325</v>
      </c>
      <c r="L196" s="87">
        <v>126</v>
      </c>
      <c r="M196" s="87">
        <v>1299</v>
      </c>
      <c r="N196" s="87">
        <v>446</v>
      </c>
      <c r="O196" s="26"/>
    </row>
    <row r="197" spans="2:18" x14ac:dyDescent="0.35">
      <c r="B197" s="127" t="s">
        <v>135</v>
      </c>
      <c r="D197" s="103"/>
      <c r="E197" s="104">
        <v>10.4625</v>
      </c>
      <c r="F197" s="104">
        <v>10.168999999999999</v>
      </c>
      <c r="G197" s="104">
        <v>13.6875</v>
      </c>
      <c r="H197" s="104">
        <v>10.168999999999999</v>
      </c>
      <c r="I197" s="104">
        <v>2.8706</v>
      </c>
      <c r="J197" s="104">
        <v>3.0225000000000002E-2</v>
      </c>
      <c r="K197" s="104">
        <v>0</v>
      </c>
      <c r="L197" s="104">
        <v>2.4272999999999998</v>
      </c>
      <c r="M197" s="104">
        <v>0</v>
      </c>
      <c r="N197" s="104">
        <v>2.4272999999999998</v>
      </c>
      <c r="O197" s="26"/>
    </row>
    <row r="198" spans="2:18" x14ac:dyDescent="0.35">
      <c r="B198" s="127" t="s">
        <v>174</v>
      </c>
      <c r="D198" s="103"/>
      <c r="E198" s="124">
        <v>10901.925000000001</v>
      </c>
      <c r="F198" s="124">
        <v>10596.097999999998</v>
      </c>
      <c r="G198" s="124">
        <v>14262.375</v>
      </c>
      <c r="H198" s="124">
        <v>10596.097999999998</v>
      </c>
      <c r="I198" s="124">
        <v>944.42740000000003</v>
      </c>
      <c r="J198" s="124">
        <v>745.801875</v>
      </c>
      <c r="K198" s="124">
        <v>0</v>
      </c>
      <c r="L198" s="124">
        <v>305.83979999999997</v>
      </c>
      <c r="M198" s="124">
        <v>0</v>
      </c>
      <c r="N198" s="124">
        <v>1082.5757999999998</v>
      </c>
      <c r="O198" s="26"/>
    </row>
    <row r="199" spans="2:18" ht="15.5" x14ac:dyDescent="0.35">
      <c r="B199" s="92"/>
      <c r="C199" s="92"/>
      <c r="D199" s="119"/>
      <c r="E199" s="121"/>
      <c r="F199" s="121"/>
      <c r="G199" s="121"/>
      <c r="H199" s="121"/>
      <c r="I199" s="121"/>
      <c r="J199" s="118"/>
      <c r="K199" s="121"/>
      <c r="L199" s="119"/>
      <c r="M199" s="121"/>
      <c r="N199" s="119"/>
      <c r="O199" s="122"/>
      <c r="P199" s="92"/>
      <c r="R199" s="105" t="s">
        <v>175</v>
      </c>
    </row>
    <row r="200" spans="2:18" x14ac:dyDescent="0.35">
      <c r="B200" s="127"/>
      <c r="C200" s="56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56"/>
      <c r="R200" s="105"/>
    </row>
    <row r="201" spans="2:18" x14ac:dyDescent="0.35">
      <c r="B201" s="127"/>
      <c r="C201" s="10"/>
      <c r="D201" s="123"/>
      <c r="E201" s="117"/>
      <c r="F201" s="123"/>
      <c r="G201" s="122"/>
      <c r="H201" s="117"/>
      <c r="I201" s="122"/>
      <c r="J201" s="122"/>
      <c r="K201" s="117"/>
      <c r="L201" s="117"/>
      <c r="M201" s="117"/>
      <c r="N201" s="117"/>
      <c r="O201" s="117"/>
      <c r="Q201" s="127" t="s">
        <v>140</v>
      </c>
      <c r="R201" s="56">
        <v>14262.375</v>
      </c>
    </row>
    <row r="202" spans="2:18" x14ac:dyDescent="0.35">
      <c r="B202" s="127"/>
      <c r="C202" s="10"/>
      <c r="D202" s="10"/>
      <c r="F202" s="10"/>
      <c r="G202" s="26"/>
      <c r="I202" s="26"/>
      <c r="J202" s="26"/>
      <c r="P202" s="26"/>
      <c r="Q202" s="34" t="s">
        <v>102</v>
      </c>
      <c r="R202" s="56">
        <v>34572.75</v>
      </c>
    </row>
    <row r="203" spans="2:18" x14ac:dyDescent="0.35">
      <c r="B203" s="127"/>
      <c r="C203" s="10"/>
      <c r="D203" s="10"/>
      <c r="F203" s="10"/>
      <c r="G203" s="26"/>
      <c r="I203" s="26"/>
      <c r="J203" s="26"/>
      <c r="P203" s="26"/>
      <c r="Q203" s="34" t="s">
        <v>176</v>
      </c>
      <c r="R203" s="56">
        <v>1388.4155999999998</v>
      </c>
    </row>
    <row r="204" spans="2:18" x14ac:dyDescent="0.35">
      <c r="B204" s="127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34" t="s">
        <v>141</v>
      </c>
      <c r="R204" s="56">
        <v>1690.2292750000001</v>
      </c>
    </row>
    <row r="205" spans="2:18" x14ac:dyDescent="0.35">
      <c r="B205" s="127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34" t="s">
        <v>98</v>
      </c>
      <c r="R205" s="56">
        <v>168132.76079999999</v>
      </c>
    </row>
    <row r="206" spans="2:18" x14ac:dyDescent="0.35">
      <c r="B206" s="127"/>
      <c r="C206" s="26"/>
      <c r="F206" s="26"/>
      <c r="G206" s="106"/>
      <c r="H206" s="26"/>
      <c r="I206" s="26"/>
      <c r="J206" s="26"/>
      <c r="K206" s="26"/>
      <c r="L206" s="26"/>
      <c r="M206" s="26"/>
      <c r="N206" s="26"/>
      <c r="O206" s="26"/>
      <c r="P206" s="26"/>
      <c r="Q206" t="s">
        <v>101</v>
      </c>
      <c r="R206" s="56">
        <v>94307.305999999982</v>
      </c>
    </row>
    <row r="207" spans="2:18" x14ac:dyDescent="0.35">
      <c r="B207" s="127"/>
      <c r="C207" s="26"/>
      <c r="D207" s="65" t="s">
        <v>104</v>
      </c>
      <c r="E207" s="65" t="s">
        <v>104</v>
      </c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34" t="s">
        <v>139</v>
      </c>
      <c r="R207" s="28">
        <v>10901.925000000001</v>
      </c>
    </row>
    <row r="208" spans="2:18" x14ac:dyDescent="0.35">
      <c r="C208" s="2" t="s">
        <v>104</v>
      </c>
      <c r="D208" s="66" t="s">
        <v>117</v>
      </c>
      <c r="E208" s="65" t="s">
        <v>151</v>
      </c>
      <c r="F208" s="66" t="s">
        <v>104</v>
      </c>
      <c r="J208" s="66" t="s">
        <v>152</v>
      </c>
      <c r="K208" s="66" t="s">
        <v>104</v>
      </c>
      <c r="L208" s="66" t="s">
        <v>153</v>
      </c>
      <c r="M208" s="10"/>
      <c r="N208" s="10"/>
      <c r="O208" s="10"/>
      <c r="P208" s="34"/>
      <c r="Q208" s="10" t="s">
        <v>99</v>
      </c>
      <c r="R208" s="56">
        <v>148830.44999999998</v>
      </c>
    </row>
    <row r="209" spans="2:18" x14ac:dyDescent="0.35">
      <c r="C209" s="2" t="s">
        <v>119</v>
      </c>
      <c r="D209" s="66" t="s">
        <v>154</v>
      </c>
      <c r="E209" s="67" t="s">
        <v>154</v>
      </c>
      <c r="F209" s="66" t="s">
        <v>155</v>
      </c>
      <c r="G209" s="66" t="s">
        <v>156</v>
      </c>
      <c r="H209" s="66" t="s">
        <v>157</v>
      </c>
      <c r="I209" s="66" t="s">
        <v>158</v>
      </c>
      <c r="J209" s="66" t="s">
        <v>159</v>
      </c>
      <c r="K209" s="66" t="s">
        <v>160</v>
      </c>
      <c r="L209" s="66" t="s">
        <v>161</v>
      </c>
      <c r="M209" s="10"/>
      <c r="N209" s="10"/>
      <c r="O209" s="10"/>
      <c r="P209" s="34"/>
      <c r="Q209" s="34" t="s">
        <v>177</v>
      </c>
      <c r="R209" s="56">
        <v>1692.8272000000002</v>
      </c>
    </row>
    <row r="210" spans="2:18" x14ac:dyDescent="0.35">
      <c r="C210" s="2"/>
      <c r="M210" s="10"/>
      <c r="N210" s="10"/>
      <c r="O210" s="10"/>
      <c r="P210" s="34"/>
      <c r="Q210" s="34" t="s">
        <v>178</v>
      </c>
      <c r="R210" s="56">
        <v>0</v>
      </c>
    </row>
    <row r="211" spans="2:18" x14ac:dyDescent="0.35">
      <c r="B211" s="127" t="s">
        <v>123</v>
      </c>
      <c r="C211" s="26">
        <v>622</v>
      </c>
      <c r="D211" s="26">
        <v>311</v>
      </c>
      <c r="E211" s="53">
        <v>110</v>
      </c>
      <c r="F211" s="26">
        <v>421</v>
      </c>
      <c r="G211">
        <v>16</v>
      </c>
      <c r="H211">
        <v>48</v>
      </c>
      <c r="I211" s="26">
        <v>138</v>
      </c>
      <c r="J211" s="26">
        <v>202</v>
      </c>
      <c r="K211" s="26">
        <v>623</v>
      </c>
      <c r="L211" s="26">
        <v>-1</v>
      </c>
      <c r="M211" s="31"/>
      <c r="N211" s="107"/>
      <c r="O211" s="10"/>
      <c r="Q211" s="34" t="s">
        <v>104</v>
      </c>
      <c r="R211" s="28">
        <v>475779.03887499991</v>
      </c>
    </row>
    <row r="212" spans="2:18" x14ac:dyDescent="0.35">
      <c r="B212" s="127" t="s">
        <v>124</v>
      </c>
      <c r="C212" s="26">
        <v>11078</v>
      </c>
      <c r="D212" s="26">
        <v>5546</v>
      </c>
      <c r="E212" s="53">
        <v>1959</v>
      </c>
      <c r="F212" s="26">
        <v>7505</v>
      </c>
      <c r="G212">
        <v>276</v>
      </c>
      <c r="H212">
        <v>847</v>
      </c>
      <c r="I212" s="26">
        <v>2450</v>
      </c>
      <c r="J212" s="26">
        <v>3573</v>
      </c>
      <c r="K212" s="26">
        <v>11078</v>
      </c>
      <c r="L212" s="26">
        <v>0</v>
      </c>
      <c r="M212" s="31"/>
      <c r="N212" s="107"/>
      <c r="O212" s="10"/>
    </row>
    <row r="213" spans="2:18" x14ac:dyDescent="0.35">
      <c r="B213" s="127" t="s">
        <v>125</v>
      </c>
      <c r="C213" s="26">
        <v>1840</v>
      </c>
      <c r="D213" s="26">
        <v>921</v>
      </c>
      <c r="E213" s="53">
        <v>325</v>
      </c>
      <c r="F213" s="26">
        <v>1246</v>
      </c>
      <c r="G213">
        <v>46</v>
      </c>
      <c r="H213">
        <v>141</v>
      </c>
      <c r="I213" s="26">
        <v>407</v>
      </c>
      <c r="J213" s="26">
        <v>594</v>
      </c>
      <c r="K213" s="26">
        <v>1840</v>
      </c>
      <c r="L213" s="26">
        <v>0</v>
      </c>
      <c r="M213" s="31"/>
      <c r="N213" s="107"/>
      <c r="O213" s="10"/>
    </row>
    <row r="214" spans="2:18" x14ac:dyDescent="0.35">
      <c r="B214" s="127" t="s">
        <v>126</v>
      </c>
      <c r="C214" s="26">
        <v>2072</v>
      </c>
      <c r="D214" s="26">
        <v>1037</v>
      </c>
      <c r="E214" s="53">
        <v>366</v>
      </c>
      <c r="F214" s="26">
        <v>1403</v>
      </c>
      <c r="G214">
        <v>52</v>
      </c>
      <c r="H214">
        <v>158</v>
      </c>
      <c r="I214" s="26">
        <v>458</v>
      </c>
      <c r="J214" s="26">
        <v>668</v>
      </c>
      <c r="K214" s="26">
        <v>2071</v>
      </c>
      <c r="L214" s="26">
        <v>1</v>
      </c>
      <c r="M214" s="31"/>
      <c r="N214" s="107"/>
      <c r="O214" s="10"/>
      <c r="R214" s="26"/>
    </row>
    <row r="215" spans="2:18" x14ac:dyDescent="0.35">
      <c r="B215" s="127" t="s">
        <v>127</v>
      </c>
      <c r="C215" s="26">
        <v>17780</v>
      </c>
      <c r="D215" s="26">
        <v>8901</v>
      </c>
      <c r="E215" s="53">
        <v>3144</v>
      </c>
      <c r="F215" s="26">
        <v>12045</v>
      </c>
      <c r="G215">
        <v>443</v>
      </c>
      <c r="H215">
        <v>1359</v>
      </c>
      <c r="I215" s="26">
        <v>3933</v>
      </c>
      <c r="J215" s="26">
        <v>5735</v>
      </c>
      <c r="K215" s="26">
        <v>17780</v>
      </c>
      <c r="L215" s="26">
        <v>0</v>
      </c>
      <c r="M215" s="31"/>
      <c r="N215" s="107"/>
      <c r="O215" s="10"/>
      <c r="R215" s="26"/>
    </row>
    <row r="216" spans="2:18" x14ac:dyDescent="0.35">
      <c r="B216" s="127" t="s">
        <v>128</v>
      </c>
      <c r="C216" s="26">
        <v>5823</v>
      </c>
      <c r="D216" s="26">
        <v>2915</v>
      </c>
      <c r="E216" s="53">
        <v>1030</v>
      </c>
      <c r="F216" s="26">
        <v>3945</v>
      </c>
      <c r="G216">
        <v>145</v>
      </c>
      <c r="H216">
        <v>445</v>
      </c>
      <c r="I216" s="26">
        <v>1288</v>
      </c>
      <c r="J216" s="26">
        <v>1878</v>
      </c>
      <c r="K216" s="26">
        <v>5823</v>
      </c>
      <c r="L216" s="26">
        <v>0</v>
      </c>
      <c r="M216" s="31"/>
      <c r="N216" s="107"/>
      <c r="O216" s="10"/>
      <c r="P216" s="108" t="s">
        <v>179</v>
      </c>
      <c r="Q216" s="109"/>
      <c r="R216" s="110"/>
    </row>
    <row r="217" spans="2:18" x14ac:dyDescent="0.35">
      <c r="B217" s="127" t="s">
        <v>129</v>
      </c>
      <c r="C217" s="26">
        <v>3638</v>
      </c>
      <c r="D217" s="26">
        <v>1821</v>
      </c>
      <c r="E217" s="53">
        <v>643</v>
      </c>
      <c r="F217" s="26">
        <v>2464</v>
      </c>
      <c r="G217">
        <v>91</v>
      </c>
      <c r="H217">
        <v>278</v>
      </c>
      <c r="I217" s="26">
        <v>805</v>
      </c>
      <c r="J217" s="26">
        <v>1174</v>
      </c>
      <c r="K217" s="26">
        <v>3638</v>
      </c>
      <c r="L217" s="26">
        <v>0</v>
      </c>
      <c r="M217" s="31"/>
      <c r="N217" s="107"/>
      <c r="O217" s="10"/>
      <c r="P217" s="111" t="s">
        <v>180</v>
      </c>
      <c r="R217" s="50"/>
    </row>
    <row r="218" spans="2:18" x14ac:dyDescent="0.35">
      <c r="B218" s="127" t="s">
        <v>130</v>
      </c>
      <c r="C218" s="26">
        <v>2733</v>
      </c>
      <c r="D218" s="26">
        <v>1368</v>
      </c>
      <c r="E218" s="53">
        <v>483</v>
      </c>
      <c r="F218" s="26">
        <v>1851</v>
      </c>
      <c r="G218">
        <v>68</v>
      </c>
      <c r="H218">
        <v>209</v>
      </c>
      <c r="I218" s="26">
        <v>605</v>
      </c>
      <c r="J218" s="26">
        <v>882</v>
      </c>
      <c r="K218" s="26">
        <v>2733</v>
      </c>
      <c r="L218" s="26">
        <v>0</v>
      </c>
      <c r="M218" s="31"/>
      <c r="N218" s="107"/>
      <c r="O218" s="10"/>
      <c r="P218" s="59"/>
      <c r="R218" s="50"/>
    </row>
    <row r="219" spans="2:18" x14ac:dyDescent="0.35">
      <c r="B219" s="127" t="s">
        <v>131</v>
      </c>
      <c r="C219" s="26">
        <v>9589</v>
      </c>
      <c r="D219" s="26">
        <v>4800</v>
      </c>
      <c r="E219" s="53">
        <v>1696</v>
      </c>
      <c r="F219" s="26">
        <v>6496</v>
      </c>
      <c r="G219">
        <v>239</v>
      </c>
      <c r="H219">
        <v>733</v>
      </c>
      <c r="I219" s="26">
        <v>2121</v>
      </c>
      <c r="J219" s="26">
        <v>3093</v>
      </c>
      <c r="K219" s="26">
        <v>9589</v>
      </c>
      <c r="L219" s="26">
        <v>0</v>
      </c>
      <c r="M219" s="31"/>
      <c r="N219" s="107"/>
      <c r="O219" s="10"/>
      <c r="P219" s="59" t="s">
        <v>181</v>
      </c>
      <c r="Q219" s="26">
        <v>2056</v>
      </c>
      <c r="R219" s="50"/>
    </row>
    <row r="220" spans="2:18" x14ac:dyDescent="0.35">
      <c r="B220" s="127" t="s">
        <v>132</v>
      </c>
      <c r="C220" s="26">
        <v>3302</v>
      </c>
      <c r="D220" s="26">
        <v>1653</v>
      </c>
      <c r="E220" s="53">
        <v>584</v>
      </c>
      <c r="F220" s="26">
        <v>2237</v>
      </c>
      <c r="G220">
        <v>82</v>
      </c>
      <c r="H220">
        <v>252</v>
      </c>
      <c r="I220" s="26">
        <v>730</v>
      </c>
      <c r="J220" s="26">
        <v>1064</v>
      </c>
      <c r="K220" s="26">
        <v>3301</v>
      </c>
      <c r="L220" s="26">
        <v>1</v>
      </c>
      <c r="M220" s="31"/>
      <c r="N220" s="107"/>
      <c r="O220" s="10"/>
      <c r="P220" s="59" t="s">
        <v>182</v>
      </c>
      <c r="Q220" s="55">
        <v>0.36270000000000002</v>
      </c>
      <c r="R220" s="50"/>
    </row>
    <row r="221" spans="2:18" x14ac:dyDescent="0.35">
      <c r="B221" s="127" t="s">
        <v>133</v>
      </c>
      <c r="C221" s="26">
        <v>1301</v>
      </c>
      <c r="D221" s="26">
        <v>651</v>
      </c>
      <c r="E221" s="53">
        <v>230</v>
      </c>
      <c r="F221" s="26">
        <v>881</v>
      </c>
      <c r="G221">
        <v>32</v>
      </c>
      <c r="H221">
        <v>99</v>
      </c>
      <c r="I221" s="26">
        <v>288</v>
      </c>
      <c r="J221" s="26">
        <v>419</v>
      </c>
      <c r="K221" s="26">
        <v>1300</v>
      </c>
      <c r="L221" s="26">
        <v>1</v>
      </c>
      <c r="M221" s="31"/>
      <c r="N221" s="107"/>
      <c r="O221" s="10"/>
      <c r="P221" s="112" t="s">
        <v>183</v>
      </c>
      <c r="Q221" s="113">
        <v>745.71120000000008</v>
      </c>
      <c r="R221" s="114"/>
    </row>
    <row r="222" spans="2:18" x14ac:dyDescent="0.35">
      <c r="B222" s="127" t="s">
        <v>134</v>
      </c>
      <c r="C222" s="26">
        <v>18</v>
      </c>
      <c r="D222" s="26">
        <v>9</v>
      </c>
      <c r="E222" s="53">
        <v>3</v>
      </c>
      <c r="F222" s="26">
        <v>12</v>
      </c>
      <c r="G222">
        <v>0</v>
      </c>
      <c r="H222">
        <v>1</v>
      </c>
      <c r="I222" s="26">
        <v>4</v>
      </c>
      <c r="J222" s="26">
        <v>5</v>
      </c>
      <c r="K222" s="26">
        <v>17</v>
      </c>
      <c r="L222" s="26">
        <v>1</v>
      </c>
      <c r="M222" s="31"/>
      <c r="N222" s="107"/>
      <c r="O222" s="10"/>
      <c r="P222" s="34"/>
      <c r="Q222" s="34"/>
      <c r="R222" s="26"/>
    </row>
    <row r="223" spans="2:18" x14ac:dyDescent="0.35">
      <c r="B223" s="127" t="s">
        <v>167</v>
      </c>
      <c r="C223" s="26">
        <v>59796</v>
      </c>
      <c r="D223" s="26">
        <v>29933</v>
      </c>
      <c r="E223" s="53">
        <v>10573</v>
      </c>
      <c r="F223" s="26">
        <v>40506</v>
      </c>
      <c r="G223" s="26">
        <v>1490</v>
      </c>
      <c r="H223" s="26">
        <v>4570</v>
      </c>
      <c r="I223" s="26">
        <v>13227</v>
      </c>
      <c r="J223" s="26">
        <v>19287</v>
      </c>
      <c r="K223" s="26">
        <v>59793</v>
      </c>
      <c r="L223" s="26">
        <v>3</v>
      </c>
      <c r="M223" s="31"/>
      <c r="N223" s="115"/>
      <c r="O223" s="10"/>
      <c r="P223" s="34"/>
      <c r="Q223" s="34"/>
      <c r="R223" s="26"/>
    </row>
    <row r="224" spans="2:18" x14ac:dyDescent="0.35">
      <c r="D224" s="116">
        <v>0.50058532343300555</v>
      </c>
      <c r="E224" s="116">
        <v>0.17681784734764866</v>
      </c>
      <c r="F224" s="116">
        <v>0.67740317078065426</v>
      </c>
      <c r="G224" s="116">
        <v>2.4918054719379221E-2</v>
      </c>
      <c r="H224" s="116">
        <v>7.6426516823867821E-2</v>
      </c>
      <c r="I224" s="27">
        <v>0.22120208709612682</v>
      </c>
      <c r="J224" s="116">
        <v>0.32254665863937387</v>
      </c>
      <c r="K224" s="116">
        <v>0.99994982942002808</v>
      </c>
      <c r="L224" s="116">
        <v>5.0170579971904475E-5</v>
      </c>
      <c r="M224" s="10"/>
      <c r="N224" s="33"/>
      <c r="O224" s="10"/>
      <c r="P224" s="34"/>
      <c r="Q224" s="34"/>
      <c r="R224" s="26"/>
    </row>
    <row r="225" spans="1:18" ht="15" thickBot="1" x14ac:dyDescent="0.4">
      <c r="A225" s="125"/>
      <c r="B225" s="127"/>
      <c r="C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</row>
    <row r="226" spans="1:18" ht="15" thickTop="1" x14ac:dyDescent="0.35"/>
  </sheetData>
  <mergeCells count="3">
    <mergeCell ref="A76:Q76"/>
    <mergeCell ref="A151:Q151"/>
    <mergeCell ref="A1:Q1"/>
  </mergeCells>
  <pageMargins left="0.7" right="0.7" top="0.75" bottom="0.75" header="0.3" footer="0.3"/>
  <pageSetup scale="32" orientation="portrait" horizontalDpi="1200" verticalDpi="1200" r:id="rId1"/>
  <rowBreaks count="2" manualBreakCount="2">
    <brk id="75" max="16383" man="1"/>
    <brk id="1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57"/>
  <sheetViews>
    <sheetView workbookViewId="0">
      <selection activeCell="C25" sqref="C25"/>
    </sheetView>
  </sheetViews>
  <sheetFormatPr defaultColWidth="8.90625" defaultRowHeight="12.5" x14ac:dyDescent="0.25"/>
  <cols>
    <col min="1" max="1" width="20" style="3" customWidth="1"/>
    <col min="2" max="2" width="14.81640625" style="2" customWidth="1"/>
    <col min="3" max="3" width="12.453125" style="3" customWidth="1"/>
    <col min="4" max="4" width="8.81640625" style="3" customWidth="1"/>
    <col min="5" max="5" width="2.54296875" style="3" customWidth="1"/>
    <col min="6" max="6" width="32.90625" style="10" bestFit="1" customWidth="1"/>
    <col min="7" max="7" width="13.81640625" style="10" customWidth="1"/>
    <col min="8" max="8" width="3.36328125" style="10" customWidth="1"/>
    <col min="9" max="9" width="33.81640625" style="3" customWidth="1"/>
    <col min="10" max="10" width="12" style="3" customWidth="1"/>
    <col min="11" max="11" width="2.90625" style="2" customWidth="1"/>
    <col min="12" max="12" width="13" style="4" customWidth="1"/>
    <col min="13" max="13" width="14.7265625" style="4" bestFit="1" customWidth="1"/>
    <col min="14" max="14" width="12.453125" style="5" customWidth="1"/>
    <col min="15" max="15" width="12.08984375" style="2" customWidth="1"/>
    <col min="16" max="16" width="14.81640625" style="6" bestFit="1" customWidth="1"/>
    <col min="17" max="18" width="8.90625" style="3"/>
    <col min="19" max="19" width="19.36328125" style="3" customWidth="1"/>
    <col min="20" max="16384" width="8.90625" style="3"/>
  </cols>
  <sheetData>
    <row r="1" spans="1:16" ht="18" x14ac:dyDescent="0.4">
      <c r="A1" s="1" t="s">
        <v>189</v>
      </c>
      <c r="F1" s="218" t="s">
        <v>0</v>
      </c>
      <c r="G1" s="218"/>
      <c r="H1" s="218"/>
      <c r="I1" s="218"/>
      <c r="J1" s="218"/>
    </row>
    <row r="2" spans="1:16" ht="18" x14ac:dyDescent="0.4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spans="1:16" ht="18" x14ac:dyDescent="0.4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18" x14ac:dyDescent="0.4">
      <c r="A4" s="7"/>
      <c r="B4" s="8"/>
      <c r="C4" s="8"/>
      <c r="D4" s="8"/>
      <c r="E4" s="8"/>
      <c r="F4" s="9"/>
      <c r="G4" s="9"/>
      <c r="H4" s="9"/>
      <c r="I4" s="8"/>
      <c r="J4" s="8"/>
      <c r="K4" s="8"/>
      <c r="L4" s="8"/>
      <c r="M4" s="8"/>
    </row>
    <row r="5" spans="1:16" x14ac:dyDescent="0.25">
      <c r="G5" s="6" t="s">
        <v>3</v>
      </c>
      <c r="H5" s="6"/>
      <c r="J5" s="6" t="s">
        <v>4</v>
      </c>
      <c r="L5" s="4" t="s">
        <v>5</v>
      </c>
      <c r="M5" s="4" t="s">
        <v>5</v>
      </c>
    </row>
    <row r="6" spans="1:16" x14ac:dyDescent="0.25">
      <c r="B6" s="2" t="s">
        <v>6</v>
      </c>
      <c r="C6" s="2" t="s">
        <v>7</v>
      </c>
      <c r="F6" s="11"/>
      <c r="G6" s="10" t="s">
        <v>8</v>
      </c>
      <c r="I6" s="11"/>
      <c r="J6" s="10" t="s">
        <v>8</v>
      </c>
      <c r="L6" s="4" t="s">
        <v>9</v>
      </c>
      <c r="M6" s="4" t="s">
        <v>10</v>
      </c>
    </row>
    <row r="7" spans="1:16" x14ac:dyDescent="0.25">
      <c r="A7" s="6" t="s">
        <v>11</v>
      </c>
      <c r="B7" s="2" t="s">
        <v>12</v>
      </c>
      <c r="C7" s="2" t="s">
        <v>13</v>
      </c>
      <c r="D7" s="2"/>
      <c r="E7" s="2"/>
      <c r="F7" s="6" t="s">
        <v>14</v>
      </c>
      <c r="G7" s="10" t="s">
        <v>15</v>
      </c>
      <c r="I7" s="6" t="s">
        <v>16</v>
      </c>
      <c r="J7" s="10" t="s">
        <v>17</v>
      </c>
      <c r="L7" s="4" t="s">
        <v>18</v>
      </c>
      <c r="M7" s="4" t="s">
        <v>18</v>
      </c>
      <c r="N7" s="5" t="s">
        <v>19</v>
      </c>
    </row>
    <row r="9" spans="1:16" x14ac:dyDescent="0.25">
      <c r="A9" s="3" t="s">
        <v>20</v>
      </c>
      <c r="B9" s="12" t="s">
        <v>21</v>
      </c>
      <c r="C9" s="2" t="s">
        <v>22</v>
      </c>
      <c r="D9" s="3" t="s">
        <v>23</v>
      </c>
      <c r="I9" s="13"/>
      <c r="J9" s="10"/>
      <c r="L9" s="212">
        <v>2.823</v>
      </c>
      <c r="M9" s="4">
        <v>1.53</v>
      </c>
      <c r="O9" s="2" t="s">
        <v>24</v>
      </c>
      <c r="P9" s="6" t="s">
        <v>25</v>
      </c>
    </row>
    <row r="10" spans="1:16" x14ac:dyDescent="0.25">
      <c r="C10" s="2"/>
      <c r="D10" s="3" t="s">
        <v>26</v>
      </c>
      <c r="I10" s="13"/>
      <c r="J10" s="10"/>
      <c r="L10" s="212">
        <v>5.1299999999999998E-2</v>
      </c>
      <c r="N10" s="5">
        <v>4.8999999999999998E-3</v>
      </c>
      <c r="O10" s="2" t="s">
        <v>27</v>
      </c>
      <c r="P10" s="6" t="s">
        <v>25</v>
      </c>
    </row>
    <row r="11" spans="1:16" x14ac:dyDescent="0.25">
      <c r="C11" s="2"/>
      <c r="I11" s="13"/>
      <c r="J11" s="10"/>
      <c r="L11" s="212"/>
    </row>
    <row r="12" spans="1:16" x14ac:dyDescent="0.25">
      <c r="A12" s="3" t="s">
        <v>20</v>
      </c>
      <c r="B12" s="12" t="s">
        <v>28</v>
      </c>
      <c r="C12" s="2" t="s">
        <v>29</v>
      </c>
      <c r="D12" s="3" t="s">
        <v>30</v>
      </c>
      <c r="F12" s="3" t="s">
        <v>31</v>
      </c>
      <c r="G12" s="3" t="s">
        <v>32</v>
      </c>
      <c r="H12" s="3"/>
      <c r="I12" s="3" t="s">
        <v>33</v>
      </c>
      <c r="J12" s="3" t="s">
        <v>32</v>
      </c>
      <c r="K12" s="14"/>
      <c r="L12" s="212">
        <v>10.050000000000001</v>
      </c>
      <c r="M12" s="4">
        <v>1.32E-2</v>
      </c>
      <c r="N12" s="5">
        <v>2.1319999999999999E-2</v>
      </c>
      <c r="P12" s="6" t="s">
        <v>25</v>
      </c>
    </row>
    <row r="13" spans="1:16" x14ac:dyDescent="0.25">
      <c r="A13" s="6"/>
      <c r="B13" s="12"/>
      <c r="C13" s="2"/>
      <c r="F13" s="10" t="s">
        <v>34</v>
      </c>
      <c r="G13" s="10" t="s">
        <v>15</v>
      </c>
      <c r="I13" s="3" t="s">
        <v>35</v>
      </c>
      <c r="J13" s="3" t="s">
        <v>32</v>
      </c>
      <c r="K13" s="14"/>
      <c r="L13" s="212"/>
    </row>
    <row r="14" spans="1:16" x14ac:dyDescent="0.25">
      <c r="A14" s="6"/>
      <c r="C14" s="2"/>
      <c r="I14" s="3" t="s">
        <v>36</v>
      </c>
      <c r="J14" s="3" t="s">
        <v>32</v>
      </c>
      <c r="K14" s="14"/>
    </row>
    <row r="15" spans="1:16" x14ac:dyDescent="0.25">
      <c r="C15" s="2"/>
      <c r="I15" s="3" t="s">
        <v>37</v>
      </c>
      <c r="J15" s="3" t="s">
        <v>32</v>
      </c>
      <c r="K15" s="14"/>
    </row>
    <row r="16" spans="1:16" x14ac:dyDescent="0.25">
      <c r="C16" s="2"/>
      <c r="I16" s="3" t="s">
        <v>38</v>
      </c>
      <c r="J16" s="3" t="s">
        <v>32</v>
      </c>
      <c r="K16" s="14"/>
    </row>
    <row r="17" spans="3:16" x14ac:dyDescent="0.25">
      <c r="C17" s="2"/>
      <c r="I17" s="3" t="s">
        <v>39</v>
      </c>
      <c r="J17" s="3" t="s">
        <v>32</v>
      </c>
      <c r="K17" s="14"/>
    </row>
    <row r="18" spans="3:16" x14ac:dyDescent="0.25">
      <c r="C18" s="2"/>
      <c r="I18" s="3" t="s">
        <v>40</v>
      </c>
      <c r="J18" s="3" t="s">
        <v>32</v>
      </c>
      <c r="K18" s="14"/>
    </row>
    <row r="19" spans="3:16" x14ac:dyDescent="0.25">
      <c r="C19" s="2"/>
      <c r="I19" s="3" t="s">
        <v>41</v>
      </c>
      <c r="J19" s="3" t="s">
        <v>32</v>
      </c>
      <c r="K19" s="14"/>
    </row>
    <row r="20" spans="3:16" x14ac:dyDescent="0.25">
      <c r="C20" s="2"/>
      <c r="I20" s="3" t="s">
        <v>42</v>
      </c>
      <c r="J20" s="3" t="s">
        <v>32</v>
      </c>
      <c r="K20" s="14"/>
    </row>
    <row r="21" spans="3:16" x14ac:dyDescent="0.25">
      <c r="C21" s="2"/>
      <c r="I21" s="3" t="s">
        <v>43</v>
      </c>
      <c r="J21" s="3" t="s">
        <v>32</v>
      </c>
      <c r="K21" s="14"/>
    </row>
    <row r="22" spans="3:16" x14ac:dyDescent="0.25">
      <c r="I22" s="3" t="s">
        <v>44</v>
      </c>
      <c r="J22" s="3" t="s">
        <v>32</v>
      </c>
      <c r="K22" s="14"/>
    </row>
    <row r="23" spans="3:16" x14ac:dyDescent="0.25">
      <c r="I23" s="3" t="s">
        <v>45</v>
      </c>
      <c r="J23" s="3" t="s">
        <v>32</v>
      </c>
      <c r="K23" s="14"/>
    </row>
    <row r="24" spans="3:16" x14ac:dyDescent="0.25">
      <c r="I24" s="3" t="s">
        <v>46</v>
      </c>
      <c r="J24" s="3" t="s">
        <v>15</v>
      </c>
      <c r="K24" s="14"/>
      <c r="L24" s="212"/>
    </row>
    <row r="25" spans="3:16" x14ac:dyDescent="0.25">
      <c r="D25" s="3" t="s">
        <v>47</v>
      </c>
      <c r="F25" s="3" t="s">
        <v>31</v>
      </c>
      <c r="G25" s="3" t="s">
        <v>32</v>
      </c>
      <c r="H25" s="3"/>
      <c r="I25" s="3" t="s">
        <v>33</v>
      </c>
      <c r="J25" s="3" t="s">
        <v>32</v>
      </c>
      <c r="K25" s="14"/>
      <c r="L25" s="212">
        <f>L12</f>
        <v>10.050000000000001</v>
      </c>
      <c r="M25" s="4">
        <f>M12</f>
        <v>1.32E-2</v>
      </c>
      <c r="N25" s="5">
        <f>$N$12</f>
        <v>2.1319999999999999E-2</v>
      </c>
      <c r="P25" s="6" t="s">
        <v>25</v>
      </c>
    </row>
    <row r="26" spans="3:16" x14ac:dyDescent="0.25">
      <c r="F26" s="10" t="s">
        <v>46</v>
      </c>
      <c r="G26" s="10" t="s">
        <v>15</v>
      </c>
      <c r="I26" s="3" t="s">
        <v>35</v>
      </c>
      <c r="J26" s="3" t="s">
        <v>32</v>
      </c>
      <c r="K26" s="14"/>
      <c r="L26" s="212"/>
    </row>
    <row r="27" spans="3:16" x14ac:dyDescent="0.25">
      <c r="I27" s="3" t="s">
        <v>36</v>
      </c>
      <c r="J27" s="3" t="s">
        <v>32</v>
      </c>
      <c r="K27" s="14"/>
      <c r="L27" s="212"/>
    </row>
    <row r="28" spans="3:16" x14ac:dyDescent="0.25">
      <c r="I28" s="3" t="s">
        <v>37</v>
      </c>
      <c r="J28" s="3" t="s">
        <v>32</v>
      </c>
      <c r="K28" s="14"/>
    </row>
    <row r="29" spans="3:16" x14ac:dyDescent="0.25">
      <c r="I29" s="3" t="s">
        <v>38</v>
      </c>
      <c r="J29" s="3" t="s">
        <v>32</v>
      </c>
      <c r="K29" s="14"/>
    </row>
    <row r="30" spans="3:16" x14ac:dyDescent="0.25">
      <c r="I30" s="3" t="s">
        <v>39</v>
      </c>
      <c r="J30" s="3" t="s">
        <v>32</v>
      </c>
      <c r="K30" s="14"/>
    </row>
    <row r="31" spans="3:16" x14ac:dyDescent="0.25">
      <c r="I31" s="3" t="s">
        <v>40</v>
      </c>
      <c r="J31" s="3" t="s">
        <v>32</v>
      </c>
      <c r="K31" s="14"/>
    </row>
    <row r="32" spans="3:16" x14ac:dyDescent="0.25">
      <c r="I32" s="3" t="s">
        <v>41</v>
      </c>
      <c r="J32" s="3" t="s">
        <v>32</v>
      </c>
      <c r="K32" s="14"/>
    </row>
    <row r="33" spans="1:16" x14ac:dyDescent="0.25">
      <c r="I33" s="3" t="s">
        <v>42</v>
      </c>
      <c r="J33" s="3" t="s">
        <v>32</v>
      </c>
      <c r="K33" s="14"/>
    </row>
    <row r="34" spans="1:16" x14ac:dyDescent="0.25">
      <c r="I34" s="3" t="s">
        <v>43</v>
      </c>
      <c r="J34" s="3" t="s">
        <v>32</v>
      </c>
      <c r="K34" s="14"/>
    </row>
    <row r="35" spans="1:16" x14ac:dyDescent="0.25">
      <c r="I35" s="3" t="s">
        <v>44</v>
      </c>
      <c r="J35" s="3" t="s">
        <v>32</v>
      </c>
      <c r="K35" s="14"/>
    </row>
    <row r="36" spans="1:16" x14ac:dyDescent="0.25">
      <c r="I36" s="3" t="s">
        <v>45</v>
      </c>
      <c r="J36" s="3" t="s">
        <v>32</v>
      </c>
      <c r="K36" s="14"/>
      <c r="L36" s="212"/>
    </row>
    <row r="37" spans="1:16" x14ac:dyDescent="0.25">
      <c r="I37" s="3" t="s">
        <v>46</v>
      </c>
      <c r="J37" s="3" t="s">
        <v>15</v>
      </c>
      <c r="K37" s="14"/>
      <c r="L37" s="212"/>
    </row>
    <row r="38" spans="1:16" x14ac:dyDescent="0.25">
      <c r="J38" s="10"/>
      <c r="L38" s="212"/>
    </row>
    <row r="39" spans="1:16" x14ac:dyDescent="0.25">
      <c r="A39" s="6" t="s">
        <v>48</v>
      </c>
      <c r="B39" s="2">
        <v>860005</v>
      </c>
      <c r="C39" s="2" t="s">
        <v>49</v>
      </c>
      <c r="F39" s="3" t="s">
        <v>50</v>
      </c>
      <c r="G39" s="3" t="s">
        <v>32</v>
      </c>
      <c r="H39" s="3"/>
      <c r="I39" s="3" t="s">
        <v>51</v>
      </c>
      <c r="J39" s="3" t="s">
        <v>32</v>
      </c>
      <c r="K39" s="14"/>
      <c r="L39" s="212">
        <f>0.75*31</f>
        <v>23.25</v>
      </c>
      <c r="M39" s="4">
        <v>5.7000000000000002E-3</v>
      </c>
      <c r="N39" s="5">
        <v>1.5143999999999999E-2</v>
      </c>
      <c r="P39" s="6" t="s">
        <v>52</v>
      </c>
    </row>
    <row r="40" spans="1:16" ht="13" x14ac:dyDescent="0.3">
      <c r="A40" s="15"/>
      <c r="C40" s="2"/>
      <c r="F40" s="3" t="s">
        <v>53</v>
      </c>
      <c r="G40" s="3" t="s">
        <v>32</v>
      </c>
      <c r="H40" s="3"/>
      <c r="K40" s="14"/>
      <c r="L40" s="213"/>
      <c r="N40" s="16" t="s">
        <v>54</v>
      </c>
    </row>
    <row r="41" spans="1:16" x14ac:dyDescent="0.25">
      <c r="A41" s="6"/>
      <c r="C41" s="2"/>
      <c r="I41" s="13"/>
      <c r="J41" s="10"/>
      <c r="K41" s="14"/>
      <c r="L41" s="214"/>
      <c r="N41" s="16" t="s">
        <v>55</v>
      </c>
    </row>
    <row r="42" spans="1:16" x14ac:dyDescent="0.25">
      <c r="A42" s="3" t="s">
        <v>20</v>
      </c>
      <c r="B42" s="2">
        <v>174457</v>
      </c>
      <c r="C42" s="2" t="s">
        <v>49</v>
      </c>
      <c r="F42" s="17" t="s">
        <v>51</v>
      </c>
      <c r="G42" s="3" t="s">
        <v>32</v>
      </c>
      <c r="H42" s="3"/>
      <c r="I42" s="3" t="s">
        <v>35</v>
      </c>
      <c r="J42" s="3" t="s">
        <v>32</v>
      </c>
      <c r="K42" s="14"/>
      <c r="L42" s="212">
        <v>10.169</v>
      </c>
      <c r="M42" s="4">
        <v>1.32E-2</v>
      </c>
      <c r="N42" s="5">
        <f>$N$12</f>
        <v>2.1319999999999999E-2</v>
      </c>
      <c r="P42" s="6" t="s">
        <v>25</v>
      </c>
    </row>
    <row r="43" spans="1:16" x14ac:dyDescent="0.25">
      <c r="A43" s="6"/>
      <c r="C43" s="2"/>
      <c r="F43" s="18"/>
      <c r="G43" s="3"/>
      <c r="I43" s="3" t="s">
        <v>36</v>
      </c>
      <c r="J43" s="3" t="s">
        <v>32</v>
      </c>
      <c r="K43" s="14"/>
      <c r="L43" s="212"/>
    </row>
    <row r="44" spans="1:16" x14ac:dyDescent="0.25">
      <c r="A44" s="6"/>
      <c r="C44" s="2"/>
      <c r="F44" s="19"/>
      <c r="I44" s="3" t="s">
        <v>37</v>
      </c>
      <c r="J44" s="3" t="s">
        <v>32</v>
      </c>
      <c r="K44" s="14"/>
      <c r="L44" s="212"/>
    </row>
    <row r="45" spans="1:16" x14ac:dyDescent="0.25">
      <c r="A45" s="6"/>
      <c r="C45" s="2"/>
      <c r="F45" s="19"/>
      <c r="I45" s="3" t="s">
        <v>38</v>
      </c>
      <c r="J45" s="3" t="s">
        <v>32</v>
      </c>
      <c r="K45" s="14"/>
      <c r="L45" s="212"/>
    </row>
    <row r="46" spans="1:16" x14ac:dyDescent="0.25">
      <c r="A46" s="6"/>
      <c r="C46" s="2"/>
      <c r="F46" s="19"/>
      <c r="I46" s="3" t="s">
        <v>39</v>
      </c>
      <c r="J46" s="3" t="s">
        <v>32</v>
      </c>
      <c r="K46" s="14"/>
    </row>
    <row r="47" spans="1:16" x14ac:dyDescent="0.25">
      <c r="A47" s="6"/>
      <c r="C47" s="2"/>
      <c r="F47" s="19"/>
      <c r="I47" s="3" t="s">
        <v>40</v>
      </c>
      <c r="J47" s="3" t="s">
        <v>32</v>
      </c>
      <c r="K47" s="14"/>
    </row>
    <row r="48" spans="1:16" x14ac:dyDescent="0.25">
      <c r="A48" s="6"/>
      <c r="C48" s="2"/>
      <c r="F48" s="19"/>
      <c r="I48" s="3" t="s">
        <v>41</v>
      </c>
      <c r="J48" s="3" t="s">
        <v>32</v>
      </c>
      <c r="K48" s="14"/>
    </row>
    <row r="49" spans="1:16" x14ac:dyDescent="0.25">
      <c r="A49" s="6"/>
      <c r="C49" s="2"/>
      <c r="F49" s="19"/>
      <c r="I49" s="3" t="s">
        <v>42</v>
      </c>
      <c r="J49" s="3" t="s">
        <v>32</v>
      </c>
      <c r="K49" s="14"/>
    </row>
    <row r="50" spans="1:16" x14ac:dyDescent="0.25">
      <c r="A50" s="6"/>
      <c r="C50" s="2"/>
      <c r="F50" s="19"/>
      <c r="I50" s="3" t="s">
        <v>43</v>
      </c>
      <c r="J50" s="3" t="s">
        <v>32</v>
      </c>
      <c r="K50" s="14"/>
      <c r="L50" s="212"/>
    </row>
    <row r="51" spans="1:16" x14ac:dyDescent="0.25">
      <c r="A51" s="6"/>
      <c r="C51" s="2"/>
      <c r="F51" s="19"/>
      <c r="K51" s="14"/>
      <c r="L51" s="212"/>
    </row>
    <row r="52" spans="1:16" x14ac:dyDescent="0.25">
      <c r="A52" s="6"/>
      <c r="C52" s="2"/>
      <c r="F52" s="19"/>
      <c r="K52" s="14"/>
      <c r="L52" s="212"/>
    </row>
    <row r="53" spans="1:16" x14ac:dyDescent="0.25">
      <c r="A53" s="3" t="s">
        <v>20</v>
      </c>
      <c r="B53" s="2">
        <v>80152</v>
      </c>
      <c r="C53" s="2" t="s">
        <v>49</v>
      </c>
      <c r="F53" s="17" t="s">
        <v>56</v>
      </c>
      <c r="G53" s="3" t="s">
        <v>32</v>
      </c>
      <c r="H53" s="3"/>
      <c r="I53" s="3" t="s">
        <v>33</v>
      </c>
      <c r="J53" s="3" t="s">
        <v>32</v>
      </c>
      <c r="K53" s="14"/>
      <c r="L53" s="212">
        <f>L42</f>
        <v>10.169</v>
      </c>
      <c r="M53" s="4">
        <f>$M$42</f>
        <v>1.32E-2</v>
      </c>
      <c r="N53" s="5">
        <f>$N$12</f>
        <v>2.1319999999999999E-2</v>
      </c>
      <c r="P53" s="6" t="s">
        <v>25</v>
      </c>
    </row>
    <row r="54" spans="1:16" x14ac:dyDescent="0.25">
      <c r="A54" s="6"/>
      <c r="C54" s="2"/>
      <c r="F54" s="3" t="s">
        <v>46</v>
      </c>
      <c r="G54" s="3" t="s">
        <v>15</v>
      </c>
      <c r="I54" s="3" t="s">
        <v>35</v>
      </c>
      <c r="J54" s="3" t="s">
        <v>32</v>
      </c>
      <c r="K54" s="14"/>
      <c r="L54" s="212"/>
    </row>
    <row r="55" spans="1:16" x14ac:dyDescent="0.25">
      <c r="A55" s="6"/>
      <c r="C55" s="2"/>
      <c r="I55" s="3" t="s">
        <v>36</v>
      </c>
      <c r="J55" s="3" t="s">
        <v>32</v>
      </c>
      <c r="K55" s="14"/>
      <c r="L55" s="212"/>
    </row>
    <row r="56" spans="1:16" x14ac:dyDescent="0.25">
      <c r="A56" s="6"/>
      <c r="C56" s="2"/>
      <c r="I56" s="3" t="s">
        <v>37</v>
      </c>
      <c r="J56" s="3" t="s">
        <v>32</v>
      </c>
      <c r="K56" s="14"/>
      <c r="L56" s="212"/>
    </row>
    <row r="57" spans="1:16" x14ac:dyDescent="0.25">
      <c r="A57" s="6"/>
      <c r="C57" s="2"/>
      <c r="I57" s="3" t="s">
        <v>38</v>
      </c>
      <c r="J57" s="3" t="s">
        <v>32</v>
      </c>
      <c r="K57" s="14"/>
      <c r="L57" s="212"/>
    </row>
    <row r="58" spans="1:16" x14ac:dyDescent="0.25">
      <c r="A58" s="6"/>
      <c r="C58" s="2"/>
      <c r="I58" s="3" t="s">
        <v>39</v>
      </c>
      <c r="J58" s="3" t="s">
        <v>32</v>
      </c>
      <c r="K58" s="14"/>
      <c r="L58" s="212"/>
    </row>
    <row r="59" spans="1:16" x14ac:dyDescent="0.25">
      <c r="A59" s="6"/>
      <c r="C59" s="2"/>
      <c r="I59" s="3" t="s">
        <v>40</v>
      </c>
      <c r="J59" s="3" t="s">
        <v>32</v>
      </c>
      <c r="K59" s="14"/>
      <c r="L59" s="212"/>
    </row>
    <row r="60" spans="1:16" x14ac:dyDescent="0.25">
      <c r="A60" s="6"/>
      <c r="C60" s="2"/>
      <c r="I60" s="3" t="s">
        <v>41</v>
      </c>
      <c r="J60" s="3" t="s">
        <v>32</v>
      </c>
      <c r="K60" s="14"/>
    </row>
    <row r="61" spans="1:16" x14ac:dyDescent="0.25">
      <c r="A61" s="6"/>
      <c r="C61" s="2"/>
      <c r="I61" s="3" t="s">
        <v>42</v>
      </c>
      <c r="J61" s="3" t="s">
        <v>32</v>
      </c>
      <c r="K61" s="14"/>
    </row>
    <row r="62" spans="1:16" x14ac:dyDescent="0.25">
      <c r="A62" s="6"/>
      <c r="C62" s="2"/>
      <c r="I62" s="3" t="s">
        <v>43</v>
      </c>
      <c r="J62" s="3" t="s">
        <v>32</v>
      </c>
      <c r="K62" s="14"/>
    </row>
    <row r="63" spans="1:16" x14ac:dyDescent="0.25">
      <c r="A63" s="6"/>
      <c r="C63" s="2"/>
      <c r="I63" s="3" t="s">
        <v>44</v>
      </c>
      <c r="J63" s="3" t="s">
        <v>32</v>
      </c>
      <c r="K63" s="14"/>
    </row>
    <row r="64" spans="1:16" x14ac:dyDescent="0.25">
      <c r="A64" s="6"/>
      <c r="C64" s="2"/>
      <c r="I64" s="3" t="s">
        <v>45</v>
      </c>
      <c r="J64" s="3" t="s">
        <v>32</v>
      </c>
      <c r="K64" s="14"/>
      <c r="L64" s="212"/>
    </row>
    <row r="65" spans="1:16" x14ac:dyDescent="0.25">
      <c r="A65" s="6"/>
      <c r="C65" s="2"/>
      <c r="I65" s="3" t="s">
        <v>46</v>
      </c>
      <c r="J65" s="3" t="s">
        <v>15</v>
      </c>
      <c r="K65" s="14"/>
      <c r="L65" s="212"/>
    </row>
    <row r="66" spans="1:16" x14ac:dyDescent="0.25">
      <c r="A66" s="6"/>
      <c r="C66" s="2"/>
      <c r="K66" s="14"/>
      <c r="L66" s="212"/>
    </row>
    <row r="67" spans="1:16" x14ac:dyDescent="0.25">
      <c r="A67" s="3" t="s">
        <v>20</v>
      </c>
      <c r="B67" s="2">
        <v>85154</v>
      </c>
      <c r="C67" s="2" t="s">
        <v>49</v>
      </c>
      <c r="F67" s="3" t="s">
        <v>56</v>
      </c>
      <c r="G67" s="3" t="s">
        <v>32</v>
      </c>
      <c r="H67" s="3"/>
      <c r="I67" s="3" t="s">
        <v>38</v>
      </c>
      <c r="J67" s="3" t="s">
        <v>32</v>
      </c>
      <c r="K67" s="14"/>
      <c r="L67" s="212">
        <v>10.169</v>
      </c>
      <c r="M67" s="4">
        <f>$M$42</f>
        <v>1.32E-2</v>
      </c>
      <c r="N67" s="5">
        <f>$N$12</f>
        <v>2.1319999999999999E-2</v>
      </c>
      <c r="P67" s="6" t="s">
        <v>25</v>
      </c>
    </row>
    <row r="68" spans="1:16" x14ac:dyDescent="0.25">
      <c r="C68" s="2"/>
      <c r="F68" s="3"/>
      <c r="G68" s="3"/>
      <c r="H68" s="3"/>
      <c r="I68" s="3" t="s">
        <v>39</v>
      </c>
      <c r="J68" s="3" t="s">
        <v>32</v>
      </c>
      <c r="K68" s="14"/>
      <c r="L68" s="212"/>
    </row>
    <row r="69" spans="1:16" x14ac:dyDescent="0.25">
      <c r="A69" s="6"/>
      <c r="C69" s="2"/>
      <c r="I69" s="3" t="s">
        <v>41</v>
      </c>
      <c r="J69" s="3" t="s">
        <v>32</v>
      </c>
      <c r="K69" s="14"/>
      <c r="L69" s="212"/>
    </row>
    <row r="70" spans="1:16" x14ac:dyDescent="0.25">
      <c r="A70" s="6"/>
      <c r="C70" s="2"/>
      <c r="K70" s="14"/>
      <c r="L70" s="214"/>
    </row>
    <row r="71" spans="1:16" x14ac:dyDescent="0.25">
      <c r="A71" s="3" t="s">
        <v>20</v>
      </c>
      <c r="B71" s="2">
        <v>198766</v>
      </c>
      <c r="C71" s="2" t="s">
        <v>57</v>
      </c>
      <c r="F71" s="3" t="s">
        <v>58</v>
      </c>
      <c r="G71" s="3" t="s">
        <v>32</v>
      </c>
      <c r="H71" s="3"/>
      <c r="I71" s="3" t="s">
        <v>59</v>
      </c>
      <c r="J71" s="3" t="s">
        <v>32</v>
      </c>
      <c r="K71" s="14"/>
      <c r="L71" s="212">
        <v>10.4625</v>
      </c>
      <c r="M71" s="4">
        <f>$M$42</f>
        <v>1.32E-2</v>
      </c>
      <c r="N71" s="5">
        <f>$N$12</f>
        <v>2.1319999999999999E-2</v>
      </c>
      <c r="P71" s="6" t="s">
        <v>52</v>
      </c>
    </row>
    <row r="72" spans="1:16" ht="13" x14ac:dyDescent="0.3">
      <c r="A72" s="6"/>
      <c r="C72" s="2"/>
      <c r="K72" s="14"/>
      <c r="L72" s="213"/>
    </row>
    <row r="73" spans="1:16" x14ac:dyDescent="0.25">
      <c r="A73" s="3" t="s">
        <v>20</v>
      </c>
      <c r="B73" s="2">
        <v>201876</v>
      </c>
      <c r="C73" s="2" t="s">
        <v>49</v>
      </c>
      <c r="F73" s="3" t="s">
        <v>59</v>
      </c>
      <c r="G73" s="3" t="s">
        <v>32</v>
      </c>
      <c r="H73" s="3"/>
      <c r="I73" s="3" t="s">
        <v>35</v>
      </c>
      <c r="J73" s="3" t="s">
        <v>32</v>
      </c>
      <c r="K73" s="14"/>
      <c r="L73" s="212">
        <f>L53</f>
        <v>10.169</v>
      </c>
      <c r="M73" s="4">
        <f>$M$42</f>
        <v>1.32E-2</v>
      </c>
      <c r="N73" s="5">
        <f>$N$12</f>
        <v>2.1319999999999999E-2</v>
      </c>
      <c r="P73" s="6" t="s">
        <v>25</v>
      </c>
    </row>
    <row r="74" spans="1:16" x14ac:dyDescent="0.25">
      <c r="A74" s="6"/>
      <c r="C74" s="2"/>
      <c r="I74" s="3" t="s">
        <v>36</v>
      </c>
      <c r="J74" s="3" t="s">
        <v>32</v>
      </c>
      <c r="K74" s="14"/>
    </row>
    <row r="75" spans="1:16" x14ac:dyDescent="0.25">
      <c r="A75" s="6"/>
      <c r="C75" s="2"/>
      <c r="I75" s="3" t="s">
        <v>38</v>
      </c>
      <c r="J75" s="3" t="s">
        <v>32</v>
      </c>
      <c r="K75" s="14"/>
    </row>
    <row r="76" spans="1:16" x14ac:dyDescent="0.25">
      <c r="A76" s="6"/>
      <c r="C76" s="2"/>
      <c r="I76" s="3" t="s">
        <v>40</v>
      </c>
      <c r="J76" s="3" t="s">
        <v>32</v>
      </c>
      <c r="K76" s="14"/>
    </row>
    <row r="77" spans="1:16" x14ac:dyDescent="0.25">
      <c r="A77" s="6"/>
      <c r="C77" s="2"/>
      <c r="I77" s="3" t="s">
        <v>41</v>
      </c>
      <c r="J77" s="3" t="s">
        <v>32</v>
      </c>
      <c r="K77" s="14"/>
    </row>
    <row r="78" spans="1:16" x14ac:dyDescent="0.25">
      <c r="A78" s="6"/>
      <c r="C78" s="2"/>
      <c r="I78" s="3" t="s">
        <v>42</v>
      </c>
      <c r="J78" s="3" t="s">
        <v>32</v>
      </c>
      <c r="K78" s="14"/>
    </row>
    <row r="79" spans="1:16" x14ac:dyDescent="0.25">
      <c r="A79" s="6"/>
      <c r="C79" s="2"/>
      <c r="I79" s="3" t="s">
        <v>43</v>
      </c>
      <c r="J79" s="3" t="s">
        <v>32</v>
      </c>
      <c r="K79" s="14"/>
    </row>
    <row r="80" spans="1:16" x14ac:dyDescent="0.25">
      <c r="A80" s="6"/>
      <c r="C80" s="2"/>
      <c r="I80" s="3" t="s">
        <v>44</v>
      </c>
      <c r="J80" s="3" t="s">
        <v>32</v>
      </c>
      <c r="K80" s="14"/>
    </row>
    <row r="81" spans="1:16" x14ac:dyDescent="0.25">
      <c r="A81" s="6"/>
      <c r="C81" s="2"/>
      <c r="I81" s="3" t="s">
        <v>45</v>
      </c>
      <c r="J81" s="3" t="s">
        <v>32</v>
      </c>
      <c r="K81" s="14"/>
    </row>
    <row r="82" spans="1:16" x14ac:dyDescent="0.25">
      <c r="A82" s="6"/>
      <c r="C82" s="2"/>
      <c r="K82" s="14"/>
    </row>
    <row r="83" spans="1:16" x14ac:dyDescent="0.25">
      <c r="A83" s="3" t="s">
        <v>60</v>
      </c>
      <c r="B83" s="2">
        <v>950015</v>
      </c>
      <c r="C83" s="2" t="s">
        <v>49</v>
      </c>
      <c r="F83" s="3" t="s">
        <v>61</v>
      </c>
      <c r="G83" s="3" t="s">
        <v>32</v>
      </c>
      <c r="H83" s="3"/>
      <c r="I83" s="3" t="s">
        <v>62</v>
      </c>
      <c r="J83" s="3" t="s">
        <v>32</v>
      </c>
      <c r="K83" s="14"/>
      <c r="L83" s="4">
        <f>0.45*365/12</f>
        <v>13.6875</v>
      </c>
      <c r="M83" s="4">
        <f>0.0025+0.0215</f>
        <v>2.3999999999999997E-2</v>
      </c>
      <c r="N83" s="5">
        <v>2.9000000000000001E-2</v>
      </c>
      <c r="P83" s="6" t="s">
        <v>52</v>
      </c>
    </row>
    <row r="84" spans="1:16" ht="13" x14ac:dyDescent="0.3">
      <c r="A84" s="6"/>
      <c r="C84" s="2"/>
      <c r="K84" s="14"/>
      <c r="L84" s="213"/>
    </row>
    <row r="85" spans="1:16" x14ac:dyDescent="0.25">
      <c r="A85" s="3" t="s">
        <v>20</v>
      </c>
      <c r="B85" s="2">
        <v>200905</v>
      </c>
      <c r="C85" s="2" t="s">
        <v>49</v>
      </c>
      <c r="F85" s="3" t="s">
        <v>63</v>
      </c>
      <c r="G85" s="3" t="s">
        <v>32</v>
      </c>
      <c r="H85" s="3"/>
      <c r="I85" s="3" t="s">
        <v>38</v>
      </c>
      <c r="J85" s="3" t="s">
        <v>32</v>
      </c>
      <c r="K85" s="14"/>
      <c r="L85" s="212">
        <f>L53</f>
        <v>10.169</v>
      </c>
      <c r="M85" s="4">
        <f>$M$42</f>
        <v>1.32E-2</v>
      </c>
      <c r="N85" s="5">
        <f>$N$12</f>
        <v>2.1319999999999999E-2</v>
      </c>
      <c r="P85" s="6" t="s">
        <v>25</v>
      </c>
    </row>
    <row r="86" spans="1:16" x14ac:dyDescent="0.25">
      <c r="A86" s="6"/>
      <c r="C86" s="2"/>
      <c r="F86" s="10" t="s">
        <v>64</v>
      </c>
      <c r="K86" s="14"/>
      <c r="L86" s="212"/>
    </row>
    <row r="87" spans="1:16" x14ac:dyDescent="0.25">
      <c r="A87" s="6"/>
      <c r="C87" s="2"/>
      <c r="K87" s="14"/>
      <c r="L87" s="212"/>
    </row>
    <row r="88" spans="1:16" x14ac:dyDescent="0.25">
      <c r="A88" s="6"/>
      <c r="C88" s="2"/>
      <c r="K88" s="14"/>
      <c r="L88" s="212"/>
    </row>
    <row r="89" spans="1:16" x14ac:dyDescent="0.25">
      <c r="A89" s="6"/>
      <c r="C89" s="2"/>
      <c r="I89" s="13"/>
      <c r="J89" s="10"/>
      <c r="K89" s="14"/>
      <c r="L89" s="212"/>
    </row>
    <row r="90" spans="1:16" x14ac:dyDescent="0.25">
      <c r="A90" s="3" t="s">
        <v>20</v>
      </c>
      <c r="B90" s="2">
        <v>82544</v>
      </c>
      <c r="C90" s="2" t="s">
        <v>49</v>
      </c>
      <c r="F90" s="3" t="s">
        <v>65</v>
      </c>
      <c r="G90" s="10" t="s">
        <v>32</v>
      </c>
      <c r="I90" s="3" t="s">
        <v>33</v>
      </c>
      <c r="J90" s="10" t="s">
        <v>32</v>
      </c>
      <c r="K90" s="14"/>
      <c r="L90" s="212">
        <f>L53</f>
        <v>10.169</v>
      </c>
      <c r="M90" s="4">
        <f>$M$42</f>
        <v>1.32E-2</v>
      </c>
      <c r="N90" s="5">
        <f>$N$12</f>
        <v>2.1319999999999999E-2</v>
      </c>
      <c r="P90" s="6" t="s">
        <v>25</v>
      </c>
    </row>
    <row r="91" spans="1:16" x14ac:dyDescent="0.25">
      <c r="A91" s="6"/>
      <c r="C91" s="2"/>
      <c r="F91" s="3" t="s">
        <v>46</v>
      </c>
      <c r="G91" s="10" t="s">
        <v>32</v>
      </c>
      <c r="I91" s="3" t="s">
        <v>38</v>
      </c>
      <c r="J91" s="10" t="s">
        <v>32</v>
      </c>
      <c r="K91" s="14"/>
      <c r="L91" s="212"/>
    </row>
    <row r="92" spans="1:16" x14ac:dyDescent="0.25">
      <c r="A92" s="6"/>
      <c r="C92" s="2"/>
      <c r="G92" s="3" t="s">
        <v>15</v>
      </c>
      <c r="I92" s="3" t="s">
        <v>46</v>
      </c>
      <c r="J92" s="3" t="s">
        <v>15</v>
      </c>
      <c r="K92" s="14"/>
      <c r="L92" s="212"/>
    </row>
    <row r="93" spans="1:16" ht="13" x14ac:dyDescent="0.3">
      <c r="A93" s="6"/>
      <c r="C93" s="2"/>
      <c r="F93" s="20" t="s">
        <v>66</v>
      </c>
      <c r="I93" s="13"/>
      <c r="J93" s="10"/>
      <c r="K93" s="14"/>
      <c r="L93" s="212"/>
    </row>
    <row r="94" spans="1:16" x14ac:dyDescent="0.25">
      <c r="A94" s="6" t="s">
        <v>67</v>
      </c>
      <c r="B94" s="12" t="s">
        <v>68</v>
      </c>
      <c r="C94" s="2" t="s">
        <v>69</v>
      </c>
      <c r="F94" s="21" t="s">
        <v>70</v>
      </c>
      <c r="G94" s="10" t="s">
        <v>32</v>
      </c>
      <c r="I94" s="3" t="s">
        <v>71</v>
      </c>
      <c r="J94" s="10" t="s">
        <v>32</v>
      </c>
      <c r="K94" s="14"/>
      <c r="L94" s="212">
        <f>4.456+0.0457</f>
        <v>4.5017000000000005</v>
      </c>
      <c r="M94" s="4">
        <f>0.0385+0.0038+0.0018</f>
        <v>4.41E-2</v>
      </c>
      <c r="N94" s="5">
        <v>4.0000000000000001E-3</v>
      </c>
      <c r="P94" s="6" t="s">
        <v>25</v>
      </c>
    </row>
    <row r="95" spans="1:16" x14ac:dyDescent="0.25">
      <c r="A95" s="6"/>
      <c r="C95" s="2"/>
      <c r="F95" s="3" t="s">
        <v>72</v>
      </c>
      <c r="G95" s="10" t="s">
        <v>15</v>
      </c>
      <c r="I95" s="3" t="s">
        <v>72</v>
      </c>
      <c r="J95" s="10" t="s">
        <v>15</v>
      </c>
      <c r="K95" s="14"/>
      <c r="L95" s="212"/>
      <c r="M95" s="22" t="s">
        <v>73</v>
      </c>
    </row>
    <row r="96" spans="1:16" x14ac:dyDescent="0.25">
      <c r="A96" s="6"/>
      <c r="C96" s="2"/>
      <c r="F96" s="3"/>
      <c r="J96" s="10"/>
      <c r="K96" s="14"/>
      <c r="L96" s="212"/>
      <c r="M96" s="22"/>
    </row>
    <row r="97" spans="1:16" x14ac:dyDescent="0.25">
      <c r="A97" s="3" t="s">
        <v>20</v>
      </c>
      <c r="B97" s="2">
        <v>82545</v>
      </c>
      <c r="C97" s="2" t="s">
        <v>49</v>
      </c>
      <c r="F97" s="3" t="s">
        <v>74</v>
      </c>
      <c r="G97" s="10" t="s">
        <v>32</v>
      </c>
      <c r="I97" s="3" t="s">
        <v>37</v>
      </c>
      <c r="J97" s="10" t="s">
        <v>32</v>
      </c>
      <c r="K97" s="14"/>
      <c r="L97" s="212"/>
      <c r="M97" s="4">
        <f>$M$42</f>
        <v>1.32E-2</v>
      </c>
      <c r="N97" s="5">
        <f>$N$12</f>
        <v>2.1319999999999999E-2</v>
      </c>
      <c r="P97" s="6" t="s">
        <v>25</v>
      </c>
    </row>
    <row r="98" spans="1:16" x14ac:dyDescent="0.25">
      <c r="F98" s="3" t="s">
        <v>46</v>
      </c>
      <c r="G98" s="3" t="s">
        <v>15</v>
      </c>
      <c r="I98" s="3" t="s">
        <v>46</v>
      </c>
      <c r="J98" s="3" t="s">
        <v>15</v>
      </c>
      <c r="L98" s="212">
        <f>L90</f>
        <v>10.169</v>
      </c>
    </row>
    <row r="99" spans="1:16" x14ac:dyDescent="0.25">
      <c r="F99" s="3"/>
      <c r="G99" s="3"/>
    </row>
    <row r="100" spans="1:16" x14ac:dyDescent="0.25">
      <c r="A100" s="3" t="s">
        <v>75</v>
      </c>
      <c r="B100" s="12" t="s">
        <v>76</v>
      </c>
      <c r="C100" s="2" t="s">
        <v>77</v>
      </c>
      <c r="D100" s="3" t="s">
        <v>78</v>
      </c>
      <c r="I100" s="13"/>
      <c r="J100" s="10"/>
      <c r="M100" s="4">
        <v>3.2000000000000001E-2</v>
      </c>
      <c r="N100" s="5">
        <v>2.75E-2</v>
      </c>
      <c r="O100" s="2" t="s">
        <v>79</v>
      </c>
      <c r="P100" s="6" t="s">
        <v>25</v>
      </c>
    </row>
    <row r="101" spans="1:16" x14ac:dyDescent="0.25">
      <c r="B101" s="12"/>
      <c r="C101" s="2"/>
      <c r="D101" s="3" t="s">
        <v>80</v>
      </c>
      <c r="I101" s="13"/>
      <c r="J101" s="10"/>
      <c r="L101" s="4">
        <f>0.0926*365/12</f>
        <v>2.8165833333333334</v>
      </c>
      <c r="M101" s="4">
        <v>3.2000000000000001E-2</v>
      </c>
      <c r="N101" s="5">
        <v>2.1899999999999999E-2</v>
      </c>
      <c r="O101" s="2" t="s">
        <v>81</v>
      </c>
      <c r="P101" s="6" t="s">
        <v>25</v>
      </c>
    </row>
    <row r="102" spans="1:16" x14ac:dyDescent="0.25">
      <c r="B102" s="12"/>
      <c r="C102" s="2"/>
      <c r="I102" s="13"/>
      <c r="J102" s="10"/>
      <c r="L102" s="4">
        <f>0.0117*365/12</f>
        <v>0.355875</v>
      </c>
    </row>
    <row r="103" spans="1:16" x14ac:dyDescent="0.25">
      <c r="A103" s="6" t="s">
        <v>75</v>
      </c>
      <c r="B103" s="12" t="s">
        <v>82</v>
      </c>
      <c r="C103" s="2" t="s">
        <v>83</v>
      </c>
      <c r="D103" s="3" t="s">
        <v>84</v>
      </c>
      <c r="F103" s="3" t="s">
        <v>85</v>
      </c>
      <c r="G103" s="10" t="s">
        <v>32</v>
      </c>
      <c r="I103" s="3" t="s">
        <v>86</v>
      </c>
      <c r="J103" s="10" t="s">
        <v>32</v>
      </c>
      <c r="K103" s="14"/>
      <c r="M103" s="4">
        <f>0.0009+0.004</f>
        <v>4.8999999999999998E-3</v>
      </c>
      <c r="N103" s="5">
        <v>1.5E-3</v>
      </c>
      <c r="P103" s="15" t="s">
        <v>87</v>
      </c>
    </row>
    <row r="104" spans="1:16" x14ac:dyDescent="0.25">
      <c r="A104" s="6"/>
      <c r="B104" s="12"/>
      <c r="C104" s="2"/>
      <c r="D104" s="3" t="s">
        <v>88</v>
      </c>
      <c r="F104" s="3" t="s">
        <v>85</v>
      </c>
      <c r="G104" s="10" t="s">
        <v>32</v>
      </c>
      <c r="I104" s="3" t="s">
        <v>86</v>
      </c>
      <c r="J104" s="10" t="s">
        <v>32</v>
      </c>
      <c r="K104" s="14"/>
      <c r="L104" s="4">
        <f>0.0783*365/12</f>
        <v>2.3816250000000001</v>
      </c>
      <c r="M104" s="4">
        <f>M103</f>
        <v>4.8999999999999998E-3</v>
      </c>
      <c r="N104" s="5">
        <f>N103</f>
        <v>1.5E-3</v>
      </c>
      <c r="P104" s="6" t="s">
        <v>25</v>
      </c>
    </row>
    <row r="105" spans="1:16" x14ac:dyDescent="0.25">
      <c r="J105" s="10"/>
      <c r="L105" s="4">
        <f>L104</f>
        <v>2.3816250000000001</v>
      </c>
    </row>
    <row r="106" spans="1:16" x14ac:dyDescent="0.25">
      <c r="A106" s="6" t="s">
        <v>75</v>
      </c>
      <c r="B106" s="12" t="s">
        <v>89</v>
      </c>
      <c r="C106" s="2" t="s">
        <v>83</v>
      </c>
      <c r="D106" s="3" t="s">
        <v>90</v>
      </c>
      <c r="F106" s="3" t="s">
        <v>91</v>
      </c>
      <c r="G106" s="10" t="s">
        <v>32</v>
      </c>
      <c r="I106" s="3" t="s">
        <v>92</v>
      </c>
      <c r="J106" s="10" t="s">
        <v>32</v>
      </c>
      <c r="K106" s="14"/>
      <c r="L106" s="212"/>
      <c r="M106" s="4">
        <f>0.0009+0.004</f>
        <v>4.8999999999999998E-3</v>
      </c>
      <c r="N106" s="5">
        <f>0.15%</f>
        <v>1.5E-3</v>
      </c>
      <c r="P106" s="15" t="s">
        <v>93</v>
      </c>
    </row>
    <row r="107" spans="1:16" x14ac:dyDescent="0.25">
      <c r="A107" s="6"/>
      <c r="B107" s="12"/>
      <c r="C107" s="2"/>
      <c r="D107" s="3" t="s">
        <v>94</v>
      </c>
      <c r="F107" s="3" t="s">
        <v>91</v>
      </c>
      <c r="G107" s="3"/>
      <c r="I107" s="3" t="s">
        <v>92</v>
      </c>
      <c r="J107" s="3" t="s">
        <v>32</v>
      </c>
      <c r="K107" s="14"/>
      <c r="L107" s="4">
        <f>0.0783*365/12</f>
        <v>2.3816250000000001</v>
      </c>
      <c r="M107" s="4">
        <v>4.8999999999999998E-3</v>
      </c>
      <c r="N107" s="5">
        <f>N106</f>
        <v>1.5E-3</v>
      </c>
      <c r="P107" s="6" t="s">
        <v>25</v>
      </c>
    </row>
    <row r="108" spans="1:16" x14ac:dyDescent="0.25">
      <c r="J108" s="10"/>
      <c r="L108" s="212">
        <f>L107</f>
        <v>2.3816250000000001</v>
      </c>
    </row>
    <row r="109" spans="1:16" ht="13" x14ac:dyDescent="0.3">
      <c r="B109" s="23"/>
      <c r="J109" s="10"/>
      <c r="L109" s="23"/>
      <c r="M109" s="23"/>
      <c r="N109" s="23"/>
    </row>
    <row r="110" spans="1:16" x14ac:dyDescent="0.25">
      <c r="A110" s="3" t="s">
        <v>95</v>
      </c>
      <c r="B110" s="3"/>
      <c r="L110" s="3"/>
      <c r="M110" s="220"/>
      <c r="N110" s="220"/>
    </row>
    <row r="111" spans="1:16" ht="13" x14ac:dyDescent="0.3">
      <c r="A111" s="3" t="s">
        <v>96</v>
      </c>
      <c r="L111" s="217"/>
      <c r="M111" s="217"/>
      <c r="N111" s="217"/>
    </row>
    <row r="112" spans="1:16" ht="13" x14ac:dyDescent="0.3">
      <c r="A112" s="217" t="s">
        <v>97</v>
      </c>
      <c r="B112" s="217"/>
    </row>
    <row r="113" spans="1:11" ht="13" x14ac:dyDescent="0.3">
      <c r="B113" s="23"/>
    </row>
    <row r="114" spans="1:11" ht="13" x14ac:dyDescent="0.3">
      <c r="A114" s="23"/>
      <c r="B114" s="23"/>
      <c r="G114" s="23"/>
      <c r="K114" s="3"/>
    </row>
    <row r="115" spans="1:11" ht="13" x14ac:dyDescent="0.3">
      <c r="A115" s="217"/>
      <c r="B115" s="217"/>
      <c r="G115" s="23"/>
      <c r="K115" s="3"/>
    </row>
    <row r="116" spans="1:11" ht="13" x14ac:dyDescent="0.3">
      <c r="A116" s="23"/>
      <c r="B116" s="23"/>
      <c r="G116" s="23"/>
      <c r="K116" s="3"/>
    </row>
    <row r="117" spans="1:11" x14ac:dyDescent="0.25">
      <c r="B117" s="3"/>
      <c r="G117" s="3"/>
      <c r="K117" s="3"/>
    </row>
    <row r="118" spans="1:11" x14ac:dyDescent="0.25">
      <c r="B118" s="3"/>
      <c r="G118" s="3"/>
      <c r="K118" s="3"/>
    </row>
    <row r="119" spans="1:11" ht="13" x14ac:dyDescent="0.3">
      <c r="A119" s="23"/>
      <c r="B119" s="23"/>
      <c r="G119" s="23"/>
      <c r="I119" s="23"/>
      <c r="K119" s="3"/>
    </row>
    <row r="120" spans="1:11" x14ac:dyDescent="0.25">
      <c r="B120" s="3"/>
      <c r="G120" s="3"/>
      <c r="K120" s="3"/>
    </row>
    <row r="121" spans="1:11" x14ac:dyDescent="0.25">
      <c r="B121" s="3"/>
      <c r="G121" s="3"/>
      <c r="K121" s="3"/>
    </row>
    <row r="122" spans="1:11" x14ac:dyDescent="0.25">
      <c r="B122" s="3"/>
      <c r="G122" s="3"/>
      <c r="K122" s="3"/>
    </row>
    <row r="123" spans="1:11" x14ac:dyDescent="0.25">
      <c r="B123" s="3"/>
      <c r="G123" s="3"/>
      <c r="K123" s="3"/>
    </row>
    <row r="124" spans="1:11" x14ac:dyDescent="0.25">
      <c r="B124" s="3"/>
      <c r="G124" s="3"/>
      <c r="K124" s="3"/>
    </row>
    <row r="125" spans="1:11" x14ac:dyDescent="0.25">
      <c r="B125" s="3"/>
      <c r="G125" s="3"/>
      <c r="K125" s="3"/>
    </row>
    <row r="126" spans="1:11" x14ac:dyDescent="0.25">
      <c r="B126" s="3"/>
      <c r="G126" s="3"/>
      <c r="K126" s="3"/>
    </row>
    <row r="127" spans="1:11" x14ac:dyDescent="0.25">
      <c r="B127" s="3"/>
      <c r="G127" s="3"/>
      <c r="H127" s="3"/>
      <c r="K127" s="3"/>
    </row>
    <row r="128" spans="1:11" x14ac:dyDescent="0.25">
      <c r="B128" s="3"/>
      <c r="G128" s="3"/>
      <c r="H128" s="3"/>
      <c r="K128" s="3"/>
    </row>
    <row r="129" spans="1:11" x14ac:dyDescent="0.25">
      <c r="B129" s="3"/>
      <c r="G129" s="3"/>
      <c r="H129" s="3"/>
      <c r="K129" s="3"/>
    </row>
    <row r="130" spans="1:11" x14ac:dyDescent="0.25">
      <c r="B130" s="3"/>
      <c r="G130" s="3"/>
      <c r="H130" s="3"/>
      <c r="K130" s="3"/>
    </row>
    <row r="131" spans="1:11" x14ac:dyDescent="0.25">
      <c r="B131" s="3"/>
      <c r="G131" s="3"/>
      <c r="K131" s="3"/>
    </row>
    <row r="132" spans="1:11" x14ac:dyDescent="0.25">
      <c r="B132" s="3"/>
      <c r="G132" s="3"/>
      <c r="K132" s="3"/>
    </row>
    <row r="133" spans="1:11" x14ac:dyDescent="0.25">
      <c r="B133" s="3"/>
      <c r="G133" s="3"/>
      <c r="K133" s="3"/>
    </row>
    <row r="134" spans="1:11" x14ac:dyDescent="0.25">
      <c r="B134" s="3"/>
      <c r="G134" s="3"/>
      <c r="K134" s="3"/>
    </row>
    <row r="135" spans="1:11" x14ac:dyDescent="0.25">
      <c r="B135" s="3"/>
      <c r="G135" s="3"/>
      <c r="K135" s="14"/>
    </row>
    <row r="136" spans="1:11" ht="13" x14ac:dyDescent="0.3">
      <c r="A136" s="217"/>
      <c r="B136" s="217"/>
      <c r="K136" s="14"/>
    </row>
    <row r="137" spans="1:11" ht="13" x14ac:dyDescent="0.3">
      <c r="A137" s="217"/>
      <c r="B137" s="217"/>
      <c r="K137" s="14"/>
    </row>
    <row r="138" spans="1:11" ht="13" x14ac:dyDescent="0.3">
      <c r="A138" s="217"/>
      <c r="B138" s="217"/>
      <c r="K138" s="14"/>
    </row>
    <row r="139" spans="1:11" x14ac:dyDescent="0.25">
      <c r="B139" s="3"/>
      <c r="K139" s="14"/>
    </row>
    <row r="140" spans="1:11" x14ac:dyDescent="0.25">
      <c r="B140" s="3"/>
      <c r="K140" s="14"/>
    </row>
    <row r="141" spans="1:11" ht="13" x14ac:dyDescent="0.3">
      <c r="A141" s="217"/>
      <c r="B141" s="217"/>
      <c r="K141" s="14"/>
    </row>
    <row r="142" spans="1:11" x14ac:dyDescent="0.25">
      <c r="B142" s="3"/>
      <c r="K142" s="14"/>
    </row>
    <row r="143" spans="1:11" x14ac:dyDescent="0.25">
      <c r="B143" s="3"/>
      <c r="K143" s="14"/>
    </row>
    <row r="144" spans="1:11" x14ac:dyDescent="0.25">
      <c r="B144" s="3"/>
      <c r="K144" s="14"/>
    </row>
    <row r="145" spans="1:11" x14ac:dyDescent="0.25">
      <c r="B145" s="3"/>
      <c r="K145" s="14"/>
    </row>
    <row r="146" spans="1:11" x14ac:dyDescent="0.25">
      <c r="B146" s="3"/>
      <c r="K146" s="14"/>
    </row>
    <row r="147" spans="1:11" x14ac:dyDescent="0.25">
      <c r="B147" s="3"/>
      <c r="K147" s="14"/>
    </row>
    <row r="148" spans="1:11" x14ac:dyDescent="0.25">
      <c r="B148" s="3"/>
      <c r="K148" s="14"/>
    </row>
    <row r="149" spans="1:11" x14ac:dyDescent="0.25">
      <c r="B149" s="3"/>
      <c r="K149" s="14"/>
    </row>
    <row r="150" spans="1:11" x14ac:dyDescent="0.25">
      <c r="B150" s="3"/>
      <c r="K150" s="14"/>
    </row>
    <row r="151" spans="1:11" x14ac:dyDescent="0.25">
      <c r="A151" s="6"/>
      <c r="C151" s="2"/>
      <c r="I151" s="13"/>
      <c r="J151" s="13"/>
      <c r="K151" s="14"/>
    </row>
    <row r="152" spans="1:11" x14ac:dyDescent="0.25">
      <c r="A152" s="6"/>
      <c r="C152" s="2"/>
      <c r="I152" s="13"/>
      <c r="J152" s="13"/>
      <c r="K152" s="14"/>
    </row>
    <row r="153" spans="1:11" x14ac:dyDescent="0.25">
      <c r="A153" s="6"/>
      <c r="C153" s="2"/>
      <c r="I153" s="13"/>
      <c r="J153" s="13"/>
      <c r="K153" s="14"/>
    </row>
    <row r="154" spans="1:11" x14ac:dyDescent="0.25">
      <c r="A154" s="6"/>
      <c r="C154" s="2"/>
      <c r="I154" s="13"/>
      <c r="J154" s="13"/>
      <c r="K154" s="14"/>
    </row>
    <row r="155" spans="1:11" x14ac:dyDescent="0.25">
      <c r="A155" s="6"/>
      <c r="C155" s="2"/>
      <c r="I155" s="13"/>
      <c r="J155" s="13"/>
      <c r="K155" s="14"/>
    </row>
    <row r="156" spans="1:11" x14ac:dyDescent="0.25">
      <c r="A156" s="6"/>
      <c r="C156" s="2"/>
      <c r="I156" s="13"/>
      <c r="J156" s="13"/>
      <c r="K156" s="14"/>
    </row>
    <row r="157" spans="1:11" x14ac:dyDescent="0.25">
      <c r="A157" s="6"/>
      <c r="C157" s="2"/>
      <c r="I157" s="13"/>
      <c r="J157" s="13"/>
      <c r="K157" s="14"/>
    </row>
    <row r="158" spans="1:11" x14ac:dyDescent="0.25">
      <c r="A158" s="6"/>
      <c r="C158" s="2"/>
      <c r="I158" s="13"/>
      <c r="J158" s="13"/>
      <c r="K158" s="14"/>
    </row>
    <row r="159" spans="1:11" x14ac:dyDescent="0.25">
      <c r="A159" s="6"/>
      <c r="C159" s="2"/>
      <c r="I159" s="13"/>
      <c r="J159" s="13"/>
      <c r="K159" s="14"/>
    </row>
    <row r="160" spans="1:11" x14ac:dyDescent="0.25">
      <c r="A160" s="6"/>
      <c r="C160" s="2"/>
      <c r="I160" s="13"/>
      <c r="J160" s="13"/>
      <c r="K160" s="14"/>
    </row>
    <row r="161" spans="1:11" x14ac:dyDescent="0.25">
      <c r="A161" s="6"/>
      <c r="C161" s="2"/>
      <c r="I161" s="13"/>
      <c r="J161" s="13"/>
      <c r="K161" s="14"/>
    </row>
    <row r="162" spans="1:11" x14ac:dyDescent="0.25">
      <c r="A162" s="6"/>
      <c r="C162" s="2"/>
      <c r="I162" s="13"/>
      <c r="J162" s="13"/>
      <c r="K162" s="14"/>
    </row>
    <row r="163" spans="1:11" x14ac:dyDescent="0.25">
      <c r="A163" s="6"/>
      <c r="C163" s="2"/>
      <c r="I163" s="13"/>
      <c r="J163" s="13"/>
      <c r="K163" s="14"/>
    </row>
    <row r="164" spans="1:11" x14ac:dyDescent="0.25">
      <c r="A164" s="6"/>
      <c r="C164" s="2"/>
      <c r="I164" s="13"/>
      <c r="J164" s="13"/>
      <c r="K164" s="14"/>
    </row>
    <row r="165" spans="1:11" x14ac:dyDescent="0.25">
      <c r="A165" s="6"/>
      <c r="C165" s="2"/>
      <c r="I165" s="13"/>
      <c r="J165" s="13"/>
      <c r="K165" s="14"/>
    </row>
    <row r="166" spans="1:11" x14ac:dyDescent="0.25">
      <c r="A166" s="6"/>
      <c r="C166" s="2"/>
      <c r="I166" s="13"/>
      <c r="J166" s="13"/>
      <c r="K166" s="14"/>
    </row>
    <row r="167" spans="1:11" x14ac:dyDescent="0.25">
      <c r="A167" s="6"/>
      <c r="C167" s="2"/>
      <c r="I167" s="13"/>
      <c r="J167" s="13"/>
      <c r="K167" s="14"/>
    </row>
    <row r="168" spans="1:11" x14ac:dyDescent="0.25">
      <c r="A168" s="6"/>
      <c r="C168" s="2"/>
      <c r="I168" s="13"/>
      <c r="J168" s="13"/>
      <c r="K168" s="14"/>
    </row>
    <row r="169" spans="1:11" x14ac:dyDescent="0.25">
      <c r="A169" s="6"/>
      <c r="C169" s="2"/>
      <c r="I169" s="13"/>
      <c r="J169" s="13"/>
      <c r="K169" s="14"/>
    </row>
    <row r="170" spans="1:11" x14ac:dyDescent="0.25">
      <c r="A170" s="6"/>
      <c r="C170" s="2"/>
      <c r="I170" s="13"/>
      <c r="J170" s="13"/>
      <c r="K170" s="14"/>
    </row>
    <row r="171" spans="1:11" x14ac:dyDescent="0.25">
      <c r="A171" s="6"/>
      <c r="C171" s="2"/>
      <c r="I171" s="13"/>
      <c r="J171" s="13"/>
      <c r="K171" s="14"/>
    </row>
    <row r="172" spans="1:11" x14ac:dyDescent="0.25">
      <c r="A172" s="6"/>
      <c r="C172" s="2"/>
      <c r="I172" s="13"/>
      <c r="J172" s="13"/>
      <c r="K172" s="14"/>
    </row>
    <row r="173" spans="1:11" x14ac:dyDescent="0.25">
      <c r="A173" s="6"/>
      <c r="C173" s="2"/>
      <c r="I173" s="13"/>
      <c r="J173" s="13"/>
      <c r="K173" s="14"/>
    </row>
    <row r="174" spans="1:11" x14ac:dyDescent="0.25">
      <c r="A174" s="6"/>
      <c r="C174" s="2"/>
      <c r="I174" s="13"/>
      <c r="J174" s="13"/>
      <c r="K174" s="14"/>
    </row>
    <row r="175" spans="1:11" x14ac:dyDescent="0.25">
      <c r="A175" s="6"/>
      <c r="C175" s="2"/>
      <c r="I175" s="13"/>
      <c r="J175" s="13"/>
      <c r="K175" s="14"/>
    </row>
    <row r="176" spans="1:11" x14ac:dyDescent="0.25">
      <c r="A176" s="6"/>
      <c r="C176" s="2"/>
      <c r="I176" s="13"/>
      <c r="J176" s="13"/>
      <c r="K176" s="14"/>
    </row>
    <row r="177" spans="1:11" x14ac:dyDescent="0.25">
      <c r="A177" s="6"/>
      <c r="C177" s="2"/>
      <c r="I177" s="13"/>
      <c r="J177" s="13"/>
      <c r="K177" s="14"/>
    </row>
    <row r="178" spans="1:11" x14ac:dyDescent="0.25">
      <c r="A178" s="6"/>
      <c r="C178" s="2"/>
      <c r="I178" s="13"/>
      <c r="J178" s="13"/>
      <c r="K178" s="14"/>
    </row>
    <row r="179" spans="1:11" x14ac:dyDescent="0.25">
      <c r="A179" s="6"/>
      <c r="C179" s="2"/>
      <c r="I179" s="13"/>
      <c r="J179" s="13"/>
      <c r="K179" s="14"/>
    </row>
    <row r="180" spans="1:11" x14ac:dyDescent="0.25">
      <c r="A180" s="6"/>
      <c r="C180" s="2"/>
      <c r="I180" s="13"/>
      <c r="J180" s="13"/>
      <c r="K180" s="14"/>
    </row>
    <row r="181" spans="1:11" x14ac:dyDescent="0.25">
      <c r="A181" s="6"/>
      <c r="C181" s="2"/>
      <c r="I181" s="13"/>
      <c r="J181" s="13"/>
      <c r="K181" s="14"/>
    </row>
    <row r="182" spans="1:11" x14ac:dyDescent="0.25">
      <c r="A182" s="6"/>
      <c r="C182" s="2"/>
      <c r="I182" s="13"/>
      <c r="J182" s="13"/>
      <c r="K182" s="14"/>
    </row>
    <row r="183" spans="1:11" x14ac:dyDescent="0.25">
      <c r="A183" s="6"/>
      <c r="C183" s="2"/>
      <c r="I183" s="13"/>
      <c r="J183" s="13"/>
      <c r="K183" s="14"/>
    </row>
    <row r="184" spans="1:11" x14ac:dyDescent="0.25">
      <c r="A184" s="6"/>
      <c r="C184" s="2"/>
      <c r="I184" s="13"/>
      <c r="J184" s="13"/>
      <c r="K184" s="14"/>
    </row>
    <row r="185" spans="1:11" x14ac:dyDescent="0.25">
      <c r="A185" s="6"/>
      <c r="C185" s="2"/>
      <c r="I185" s="13"/>
      <c r="J185" s="13"/>
      <c r="K185" s="14"/>
    </row>
    <row r="186" spans="1:11" x14ac:dyDescent="0.25">
      <c r="A186" s="6"/>
      <c r="C186" s="2"/>
      <c r="I186" s="13"/>
      <c r="J186" s="13"/>
      <c r="K186" s="14"/>
    </row>
    <row r="187" spans="1:11" x14ac:dyDescent="0.25">
      <c r="A187" s="6"/>
      <c r="C187" s="2"/>
      <c r="I187" s="13"/>
      <c r="J187" s="13"/>
      <c r="K187" s="14"/>
    </row>
    <row r="188" spans="1:11" x14ac:dyDescent="0.25">
      <c r="A188" s="6"/>
      <c r="C188" s="2"/>
      <c r="I188" s="13"/>
      <c r="J188" s="13"/>
      <c r="K188" s="14"/>
    </row>
    <row r="189" spans="1:11" x14ac:dyDescent="0.25">
      <c r="A189" s="6"/>
      <c r="C189" s="2"/>
      <c r="I189" s="13"/>
      <c r="J189" s="13"/>
      <c r="K189" s="14"/>
    </row>
    <row r="190" spans="1:11" x14ac:dyDescent="0.25">
      <c r="A190" s="6"/>
      <c r="C190" s="2"/>
      <c r="I190" s="13"/>
      <c r="J190" s="13"/>
      <c r="K190" s="14"/>
    </row>
    <row r="191" spans="1:11" x14ac:dyDescent="0.25">
      <c r="A191" s="6"/>
      <c r="C191" s="2"/>
      <c r="I191" s="13"/>
      <c r="J191" s="13"/>
      <c r="K191" s="14"/>
    </row>
    <row r="192" spans="1:11" x14ac:dyDescent="0.25">
      <c r="A192" s="6"/>
      <c r="C192" s="2"/>
      <c r="I192" s="13"/>
      <c r="J192" s="13"/>
      <c r="K192" s="14"/>
    </row>
    <row r="193" spans="1:11" x14ac:dyDescent="0.25">
      <c r="A193" s="6"/>
      <c r="C193" s="2"/>
      <c r="I193" s="13"/>
      <c r="J193" s="13"/>
      <c r="K193" s="14"/>
    </row>
    <row r="194" spans="1:11" x14ac:dyDescent="0.25">
      <c r="A194" s="6"/>
      <c r="C194" s="2"/>
      <c r="I194" s="13"/>
      <c r="J194" s="13"/>
      <c r="K194" s="14"/>
    </row>
    <row r="195" spans="1:11" x14ac:dyDescent="0.25">
      <c r="A195" s="6"/>
      <c r="C195" s="2"/>
      <c r="I195" s="13"/>
      <c r="J195" s="13"/>
      <c r="K195" s="14"/>
    </row>
    <row r="196" spans="1:11" x14ac:dyDescent="0.25">
      <c r="A196" s="6"/>
      <c r="C196" s="2"/>
      <c r="I196" s="13"/>
      <c r="J196" s="13"/>
      <c r="K196" s="14"/>
    </row>
    <row r="197" spans="1:11" x14ac:dyDescent="0.25">
      <c r="A197" s="6"/>
      <c r="C197" s="2"/>
      <c r="I197" s="13"/>
      <c r="J197" s="13"/>
      <c r="K197" s="14"/>
    </row>
    <row r="198" spans="1:11" x14ac:dyDescent="0.25">
      <c r="A198" s="6"/>
      <c r="C198" s="2"/>
      <c r="I198" s="13"/>
      <c r="J198" s="13"/>
      <c r="K198" s="14"/>
    </row>
    <row r="199" spans="1:11" x14ac:dyDescent="0.25">
      <c r="A199" s="6"/>
      <c r="C199" s="2"/>
      <c r="I199" s="13"/>
      <c r="J199" s="13"/>
      <c r="K199" s="14"/>
    </row>
    <row r="200" spans="1:11" x14ac:dyDescent="0.25">
      <c r="A200" s="6"/>
      <c r="C200" s="2"/>
      <c r="I200" s="13"/>
      <c r="J200" s="13"/>
      <c r="K200" s="14"/>
    </row>
    <row r="201" spans="1:11" x14ac:dyDescent="0.25">
      <c r="A201" s="6"/>
      <c r="C201" s="2"/>
      <c r="I201" s="13"/>
      <c r="J201" s="13"/>
      <c r="K201" s="14"/>
    </row>
    <row r="202" spans="1:11" x14ac:dyDescent="0.25">
      <c r="A202" s="6"/>
      <c r="C202" s="2"/>
      <c r="I202" s="13"/>
      <c r="J202" s="13"/>
      <c r="K202" s="14"/>
    </row>
    <row r="203" spans="1:11" x14ac:dyDescent="0.25">
      <c r="A203" s="6"/>
      <c r="C203" s="2"/>
      <c r="I203" s="13"/>
      <c r="J203" s="13"/>
      <c r="K203" s="14"/>
    </row>
    <row r="204" spans="1:11" x14ac:dyDescent="0.25">
      <c r="A204" s="6"/>
      <c r="C204" s="2"/>
      <c r="I204" s="13"/>
      <c r="J204" s="13"/>
      <c r="K204" s="14"/>
    </row>
    <row r="205" spans="1:11" x14ac:dyDescent="0.25">
      <c r="A205" s="6"/>
      <c r="C205" s="2"/>
      <c r="I205" s="13"/>
      <c r="J205" s="13"/>
      <c r="K205" s="14"/>
    </row>
    <row r="206" spans="1:11" x14ac:dyDescent="0.25">
      <c r="A206" s="6"/>
      <c r="C206" s="2"/>
      <c r="I206" s="13"/>
      <c r="J206" s="13"/>
      <c r="K206" s="14"/>
    </row>
    <row r="207" spans="1:11" x14ac:dyDescent="0.25">
      <c r="A207" s="6"/>
      <c r="C207" s="2"/>
      <c r="I207" s="13"/>
      <c r="J207" s="13"/>
      <c r="K207" s="14"/>
    </row>
    <row r="208" spans="1:11" x14ac:dyDescent="0.25">
      <c r="A208" s="6"/>
      <c r="C208" s="2"/>
      <c r="I208" s="13"/>
      <c r="J208" s="13"/>
      <c r="K208" s="14"/>
    </row>
    <row r="209" spans="1:11" x14ac:dyDescent="0.25">
      <c r="A209" s="6"/>
      <c r="C209" s="2"/>
      <c r="I209" s="13"/>
      <c r="J209" s="13"/>
      <c r="K209" s="14"/>
    </row>
    <row r="210" spans="1:11" x14ac:dyDescent="0.25">
      <c r="A210" s="6"/>
      <c r="C210" s="2"/>
      <c r="I210" s="13"/>
      <c r="J210" s="13"/>
      <c r="K210" s="14"/>
    </row>
    <row r="211" spans="1:11" x14ac:dyDescent="0.25">
      <c r="A211" s="6"/>
      <c r="C211" s="2"/>
      <c r="I211" s="13"/>
      <c r="J211" s="13"/>
      <c r="K211" s="14"/>
    </row>
    <row r="212" spans="1:11" x14ac:dyDescent="0.25">
      <c r="A212" s="6"/>
      <c r="C212" s="2"/>
      <c r="I212" s="13"/>
      <c r="J212" s="13"/>
      <c r="K212" s="14"/>
    </row>
    <row r="213" spans="1:11" x14ac:dyDescent="0.25">
      <c r="A213" s="6"/>
      <c r="C213" s="2"/>
      <c r="I213" s="13"/>
      <c r="J213" s="13"/>
      <c r="K213" s="14"/>
    </row>
    <row r="214" spans="1:11" x14ac:dyDescent="0.25">
      <c r="A214" s="6"/>
      <c r="C214" s="2"/>
      <c r="I214" s="13"/>
      <c r="J214" s="13"/>
      <c r="K214" s="14"/>
    </row>
    <row r="215" spans="1:11" x14ac:dyDescent="0.25">
      <c r="A215" s="6"/>
      <c r="C215" s="2"/>
      <c r="I215" s="13"/>
      <c r="J215" s="13"/>
      <c r="K215" s="14"/>
    </row>
    <row r="216" spans="1:11" x14ac:dyDescent="0.25">
      <c r="A216" s="6"/>
      <c r="C216" s="2"/>
      <c r="I216" s="13"/>
      <c r="J216" s="13"/>
      <c r="K216" s="14"/>
    </row>
    <row r="217" spans="1:11" x14ac:dyDescent="0.25">
      <c r="A217" s="6"/>
      <c r="C217" s="2"/>
      <c r="I217" s="13"/>
      <c r="J217" s="13"/>
      <c r="K217" s="14"/>
    </row>
    <row r="218" spans="1:11" x14ac:dyDescent="0.25">
      <c r="A218" s="6"/>
      <c r="C218" s="2"/>
      <c r="I218" s="13"/>
      <c r="J218" s="13"/>
      <c r="K218" s="14"/>
    </row>
    <row r="219" spans="1:11" x14ac:dyDescent="0.25">
      <c r="A219" s="6"/>
      <c r="C219" s="2"/>
      <c r="I219" s="13"/>
      <c r="J219" s="13"/>
      <c r="K219" s="14"/>
    </row>
    <row r="220" spans="1:11" x14ac:dyDescent="0.25">
      <c r="A220" s="6"/>
      <c r="C220" s="2"/>
      <c r="I220" s="13"/>
      <c r="J220" s="13"/>
      <c r="K220" s="14"/>
    </row>
    <row r="221" spans="1:11" x14ac:dyDescent="0.25">
      <c r="A221" s="6"/>
      <c r="C221" s="2"/>
      <c r="I221" s="13"/>
      <c r="J221" s="13"/>
      <c r="K221" s="14"/>
    </row>
    <row r="222" spans="1:11" x14ac:dyDescent="0.25">
      <c r="A222" s="6"/>
      <c r="C222" s="2"/>
      <c r="I222" s="13"/>
      <c r="J222" s="13"/>
      <c r="K222" s="14"/>
    </row>
    <row r="223" spans="1:11" x14ac:dyDescent="0.25">
      <c r="A223" s="6"/>
      <c r="C223" s="2"/>
      <c r="I223" s="13"/>
      <c r="J223" s="13"/>
      <c r="K223" s="14"/>
    </row>
    <row r="224" spans="1:11" x14ac:dyDescent="0.25">
      <c r="A224" s="6"/>
      <c r="C224" s="2"/>
      <c r="I224" s="13"/>
      <c r="J224" s="13"/>
      <c r="K224" s="14"/>
    </row>
    <row r="225" spans="1:11" x14ac:dyDescent="0.25">
      <c r="A225" s="6"/>
      <c r="C225" s="2"/>
      <c r="I225" s="13"/>
      <c r="J225" s="13"/>
      <c r="K225" s="14"/>
    </row>
    <row r="226" spans="1:11" x14ac:dyDescent="0.25">
      <c r="A226" s="6"/>
      <c r="C226" s="2"/>
      <c r="I226" s="13"/>
      <c r="J226" s="13"/>
      <c r="K226" s="14"/>
    </row>
    <row r="227" spans="1:11" x14ac:dyDescent="0.25">
      <c r="A227" s="6"/>
      <c r="C227" s="2"/>
      <c r="I227" s="13"/>
      <c r="J227" s="13"/>
      <c r="K227" s="14"/>
    </row>
    <row r="228" spans="1:11" x14ac:dyDescent="0.25">
      <c r="A228" s="6"/>
      <c r="C228" s="2"/>
      <c r="I228" s="13"/>
      <c r="J228" s="13"/>
      <c r="K228" s="14"/>
    </row>
    <row r="229" spans="1:11" x14ac:dyDescent="0.25">
      <c r="A229" s="6"/>
      <c r="C229" s="2"/>
      <c r="I229" s="13"/>
      <c r="J229" s="13"/>
      <c r="K229" s="14"/>
    </row>
    <row r="230" spans="1:11" x14ac:dyDescent="0.25">
      <c r="A230" s="6"/>
      <c r="C230" s="2"/>
      <c r="I230" s="13"/>
      <c r="J230" s="13"/>
      <c r="K230" s="14"/>
    </row>
    <row r="231" spans="1:11" x14ac:dyDescent="0.25">
      <c r="A231" s="6"/>
      <c r="C231" s="2"/>
      <c r="I231" s="13"/>
      <c r="J231" s="13"/>
      <c r="K231" s="14"/>
    </row>
    <row r="232" spans="1:11" x14ac:dyDescent="0.25">
      <c r="A232" s="6"/>
      <c r="C232" s="2"/>
      <c r="I232" s="13"/>
      <c r="J232" s="13"/>
      <c r="K232" s="14"/>
    </row>
    <row r="233" spans="1:11" x14ac:dyDescent="0.25">
      <c r="A233" s="6"/>
      <c r="C233" s="2"/>
      <c r="I233" s="13"/>
      <c r="J233" s="13"/>
      <c r="K233" s="14"/>
    </row>
    <row r="234" spans="1:11" x14ac:dyDescent="0.25">
      <c r="A234" s="6"/>
      <c r="C234" s="2"/>
      <c r="I234" s="13"/>
      <c r="J234" s="13"/>
      <c r="K234" s="14"/>
    </row>
    <row r="235" spans="1:11" x14ac:dyDescent="0.25">
      <c r="A235" s="6"/>
      <c r="C235" s="2"/>
      <c r="I235" s="13"/>
      <c r="J235" s="13"/>
      <c r="K235" s="14"/>
    </row>
    <row r="236" spans="1:11" x14ac:dyDescent="0.25">
      <c r="A236" s="6"/>
      <c r="C236" s="2"/>
      <c r="I236" s="13"/>
      <c r="J236" s="13"/>
      <c r="K236" s="14"/>
    </row>
    <row r="237" spans="1:11" x14ac:dyDescent="0.25">
      <c r="A237" s="6"/>
      <c r="C237" s="2"/>
      <c r="I237" s="13"/>
      <c r="J237" s="13"/>
      <c r="K237" s="14"/>
    </row>
    <row r="238" spans="1:11" x14ac:dyDescent="0.25">
      <c r="A238" s="6"/>
      <c r="C238" s="2"/>
      <c r="I238" s="13"/>
      <c r="J238" s="13"/>
      <c r="K238" s="14"/>
    </row>
    <row r="239" spans="1:11" x14ac:dyDescent="0.25">
      <c r="A239" s="6"/>
      <c r="C239" s="2"/>
      <c r="I239" s="13"/>
      <c r="J239" s="13"/>
      <c r="K239" s="14"/>
    </row>
    <row r="240" spans="1:11" x14ac:dyDescent="0.25">
      <c r="A240" s="6"/>
      <c r="C240" s="2"/>
      <c r="I240" s="13"/>
      <c r="J240" s="13"/>
      <c r="K240" s="14"/>
    </row>
    <row r="241" spans="1:11" x14ac:dyDescent="0.25">
      <c r="A241" s="6"/>
      <c r="C241" s="2"/>
      <c r="I241" s="13"/>
      <c r="J241" s="13"/>
      <c r="K241" s="14"/>
    </row>
    <row r="242" spans="1:11" x14ac:dyDescent="0.25">
      <c r="A242" s="6"/>
      <c r="C242" s="2"/>
      <c r="I242" s="13"/>
      <c r="J242" s="13"/>
      <c r="K242" s="14"/>
    </row>
    <row r="243" spans="1:11" x14ac:dyDescent="0.25">
      <c r="A243" s="6"/>
      <c r="C243" s="2"/>
      <c r="I243" s="13"/>
      <c r="J243" s="13"/>
      <c r="K243" s="14"/>
    </row>
    <row r="244" spans="1:11" x14ac:dyDescent="0.25">
      <c r="A244" s="6"/>
      <c r="C244" s="2"/>
      <c r="I244" s="13"/>
      <c r="J244" s="13"/>
      <c r="K244" s="14"/>
    </row>
    <row r="245" spans="1:11" x14ac:dyDescent="0.25">
      <c r="A245" s="6"/>
      <c r="C245" s="2"/>
      <c r="I245" s="13"/>
      <c r="J245" s="13"/>
      <c r="K245" s="14"/>
    </row>
    <row r="246" spans="1:11" x14ac:dyDescent="0.25">
      <c r="A246" s="6"/>
      <c r="C246" s="2"/>
      <c r="I246" s="13"/>
      <c r="J246" s="13"/>
      <c r="K246" s="14"/>
    </row>
    <row r="247" spans="1:11" x14ac:dyDescent="0.25">
      <c r="C247" s="2"/>
      <c r="I247" s="13"/>
      <c r="J247" s="13"/>
      <c r="K247" s="14"/>
    </row>
    <row r="248" spans="1:11" x14ac:dyDescent="0.25">
      <c r="C248" s="2"/>
      <c r="I248" s="13"/>
      <c r="J248" s="13"/>
      <c r="K248" s="14"/>
    </row>
    <row r="249" spans="1:11" x14ac:dyDescent="0.25">
      <c r="C249" s="2"/>
      <c r="I249" s="13"/>
      <c r="J249" s="13"/>
      <c r="K249" s="14"/>
    </row>
    <row r="250" spans="1:11" x14ac:dyDescent="0.25">
      <c r="C250" s="2"/>
      <c r="I250" s="13"/>
      <c r="J250" s="13"/>
      <c r="K250" s="14"/>
    </row>
    <row r="251" spans="1:11" x14ac:dyDescent="0.25">
      <c r="C251" s="2"/>
      <c r="I251" s="13"/>
      <c r="J251" s="13"/>
      <c r="K251" s="14"/>
    </row>
    <row r="252" spans="1:11" x14ac:dyDescent="0.25">
      <c r="C252" s="2"/>
      <c r="I252" s="13"/>
      <c r="J252" s="13"/>
      <c r="K252" s="14"/>
    </row>
    <row r="253" spans="1:11" x14ac:dyDescent="0.25">
      <c r="C253" s="2"/>
      <c r="I253" s="13"/>
      <c r="J253" s="13"/>
      <c r="K253" s="14"/>
    </row>
    <row r="254" spans="1:11" x14ac:dyDescent="0.25">
      <c r="C254" s="2"/>
      <c r="I254" s="13"/>
      <c r="J254" s="13"/>
      <c r="K254" s="14"/>
    </row>
    <row r="255" spans="1:11" x14ac:dyDescent="0.25">
      <c r="C255" s="2"/>
      <c r="I255" s="13"/>
      <c r="J255" s="13"/>
      <c r="K255" s="14"/>
    </row>
    <row r="256" spans="1:11" x14ac:dyDescent="0.25">
      <c r="C256" s="2"/>
      <c r="I256" s="13"/>
      <c r="J256" s="13"/>
      <c r="K256" s="14"/>
    </row>
    <row r="257" spans="3:11" x14ac:dyDescent="0.25">
      <c r="C257" s="2"/>
      <c r="I257" s="13"/>
      <c r="J257" s="13"/>
      <c r="K257" s="14"/>
    </row>
    <row r="258" spans="3:11" x14ac:dyDescent="0.25">
      <c r="C258" s="2"/>
      <c r="I258" s="13"/>
      <c r="J258" s="13"/>
      <c r="K258" s="14"/>
    </row>
    <row r="259" spans="3:11" x14ac:dyDescent="0.25">
      <c r="C259" s="2"/>
      <c r="I259" s="13"/>
      <c r="J259" s="13"/>
      <c r="K259" s="14"/>
    </row>
    <row r="260" spans="3:11" x14ac:dyDescent="0.25">
      <c r="C260" s="2"/>
      <c r="I260" s="13"/>
      <c r="J260" s="13"/>
      <c r="K260" s="14"/>
    </row>
    <row r="261" spans="3:11" x14ac:dyDescent="0.25">
      <c r="C261" s="2"/>
      <c r="I261" s="13"/>
      <c r="J261" s="13"/>
      <c r="K261" s="14"/>
    </row>
    <row r="262" spans="3:11" x14ac:dyDescent="0.25">
      <c r="C262" s="2"/>
      <c r="I262" s="13"/>
      <c r="J262" s="13"/>
      <c r="K262" s="14"/>
    </row>
    <row r="263" spans="3:11" x14ac:dyDescent="0.25">
      <c r="C263" s="2"/>
      <c r="I263" s="13"/>
      <c r="J263" s="13"/>
      <c r="K263" s="14"/>
    </row>
    <row r="264" spans="3:11" x14ac:dyDescent="0.25">
      <c r="C264" s="2"/>
      <c r="I264" s="13"/>
      <c r="J264" s="13"/>
      <c r="K264" s="14"/>
    </row>
    <row r="265" spans="3:11" x14ac:dyDescent="0.25">
      <c r="C265" s="2"/>
      <c r="I265" s="13"/>
      <c r="J265" s="13"/>
      <c r="K265" s="14"/>
    </row>
    <row r="266" spans="3:11" x14ac:dyDescent="0.25">
      <c r="C266" s="2"/>
      <c r="I266" s="13"/>
      <c r="J266" s="13"/>
      <c r="K266" s="14"/>
    </row>
    <row r="267" spans="3:11" x14ac:dyDescent="0.25">
      <c r="C267" s="2"/>
      <c r="I267" s="13"/>
      <c r="J267" s="13"/>
      <c r="K267" s="14"/>
    </row>
    <row r="268" spans="3:11" x14ac:dyDescent="0.25">
      <c r="C268" s="2"/>
      <c r="I268" s="13"/>
      <c r="J268" s="13"/>
      <c r="K268" s="14"/>
    </row>
    <row r="269" spans="3:11" x14ac:dyDescent="0.25">
      <c r="C269" s="2"/>
      <c r="I269" s="13"/>
      <c r="J269" s="13"/>
      <c r="K269" s="14"/>
    </row>
    <row r="270" spans="3:11" x14ac:dyDescent="0.25">
      <c r="C270" s="2"/>
      <c r="I270" s="13"/>
      <c r="J270" s="13"/>
      <c r="K270" s="14"/>
    </row>
    <row r="271" spans="3:11" x14ac:dyDescent="0.25">
      <c r="C271" s="2"/>
      <c r="I271" s="13"/>
      <c r="J271" s="13"/>
      <c r="K271" s="14"/>
    </row>
    <row r="272" spans="3:11" x14ac:dyDescent="0.25">
      <c r="C272" s="2"/>
      <c r="I272" s="13"/>
      <c r="J272" s="13"/>
      <c r="K272" s="14"/>
    </row>
    <row r="273" spans="3:11" x14ac:dyDescent="0.25">
      <c r="C273" s="2"/>
      <c r="I273" s="13"/>
      <c r="J273" s="13"/>
      <c r="K273" s="14"/>
    </row>
    <row r="274" spans="3:11" x14ac:dyDescent="0.25">
      <c r="C274" s="2"/>
      <c r="I274" s="13"/>
      <c r="J274" s="13"/>
      <c r="K274" s="14"/>
    </row>
    <row r="275" spans="3:11" x14ac:dyDescent="0.25">
      <c r="C275" s="2"/>
      <c r="I275" s="13"/>
      <c r="J275" s="13"/>
      <c r="K275" s="14"/>
    </row>
    <row r="276" spans="3:11" x14ac:dyDescent="0.25">
      <c r="C276" s="2"/>
      <c r="I276" s="13"/>
      <c r="J276" s="13"/>
      <c r="K276" s="14"/>
    </row>
    <row r="277" spans="3:11" x14ac:dyDescent="0.25">
      <c r="C277" s="2"/>
      <c r="I277" s="13"/>
      <c r="J277" s="13"/>
      <c r="K277" s="14"/>
    </row>
    <row r="278" spans="3:11" x14ac:dyDescent="0.25">
      <c r="C278" s="2"/>
      <c r="I278" s="13"/>
      <c r="J278" s="13"/>
      <c r="K278" s="14"/>
    </row>
    <row r="279" spans="3:11" x14ac:dyDescent="0.25">
      <c r="C279" s="2"/>
      <c r="I279" s="13"/>
      <c r="J279" s="13"/>
      <c r="K279" s="14"/>
    </row>
    <row r="280" spans="3:11" x14ac:dyDescent="0.25">
      <c r="C280" s="2"/>
      <c r="I280" s="13"/>
      <c r="J280" s="13"/>
      <c r="K280" s="14"/>
    </row>
    <row r="281" spans="3:11" x14ac:dyDescent="0.25">
      <c r="C281" s="2"/>
      <c r="I281" s="13"/>
      <c r="J281" s="13"/>
      <c r="K281" s="14"/>
    </row>
    <row r="282" spans="3:11" x14ac:dyDescent="0.25">
      <c r="C282" s="2"/>
      <c r="I282" s="13"/>
      <c r="J282" s="13"/>
      <c r="K282" s="14"/>
    </row>
    <row r="283" spans="3:11" x14ac:dyDescent="0.25">
      <c r="C283" s="2"/>
      <c r="I283" s="13"/>
      <c r="J283" s="13"/>
      <c r="K283" s="14"/>
    </row>
    <row r="284" spans="3:11" x14ac:dyDescent="0.25">
      <c r="C284" s="2"/>
      <c r="I284" s="13"/>
      <c r="J284" s="13"/>
      <c r="K284" s="14"/>
    </row>
    <row r="285" spans="3:11" x14ac:dyDescent="0.25">
      <c r="C285" s="2"/>
      <c r="I285" s="13"/>
      <c r="J285" s="13"/>
      <c r="K285" s="14"/>
    </row>
    <row r="286" spans="3:11" x14ac:dyDescent="0.25">
      <c r="C286" s="2"/>
      <c r="I286" s="13"/>
      <c r="J286" s="13"/>
      <c r="K286" s="14"/>
    </row>
    <row r="287" spans="3:11" x14ac:dyDescent="0.25">
      <c r="C287" s="2"/>
      <c r="I287" s="13"/>
      <c r="J287" s="13"/>
      <c r="K287" s="14"/>
    </row>
    <row r="288" spans="3:11" x14ac:dyDescent="0.25">
      <c r="C288" s="2"/>
      <c r="I288" s="13"/>
      <c r="J288" s="13"/>
      <c r="K288" s="14"/>
    </row>
    <row r="289" spans="3:11" x14ac:dyDescent="0.25">
      <c r="C289" s="2"/>
      <c r="I289" s="13"/>
      <c r="J289" s="13"/>
      <c r="K289" s="14"/>
    </row>
    <row r="290" spans="3:11" x14ac:dyDescent="0.25">
      <c r="C290" s="2"/>
      <c r="I290" s="13"/>
      <c r="J290" s="13"/>
      <c r="K290" s="14"/>
    </row>
    <row r="291" spans="3:11" x14ac:dyDescent="0.25">
      <c r="C291" s="2"/>
      <c r="I291" s="13"/>
      <c r="J291" s="13"/>
      <c r="K291" s="14"/>
    </row>
    <row r="292" spans="3:11" x14ac:dyDescent="0.25">
      <c r="C292" s="2"/>
      <c r="I292" s="13"/>
      <c r="J292" s="13"/>
      <c r="K292" s="14"/>
    </row>
    <row r="293" spans="3:11" x14ac:dyDescent="0.25">
      <c r="C293" s="2"/>
      <c r="I293" s="13"/>
      <c r="J293" s="13"/>
      <c r="K293" s="14"/>
    </row>
    <row r="294" spans="3:11" x14ac:dyDescent="0.25">
      <c r="C294" s="2"/>
      <c r="I294" s="13"/>
      <c r="J294" s="13"/>
      <c r="K294" s="14"/>
    </row>
    <row r="295" spans="3:11" x14ac:dyDescent="0.25">
      <c r="C295" s="2"/>
      <c r="I295" s="13"/>
      <c r="J295" s="13"/>
      <c r="K295" s="14"/>
    </row>
    <row r="296" spans="3:11" x14ac:dyDescent="0.25">
      <c r="C296" s="2"/>
      <c r="I296" s="13"/>
      <c r="J296" s="13"/>
      <c r="K296" s="14"/>
    </row>
    <row r="297" spans="3:11" x14ac:dyDescent="0.25">
      <c r="C297" s="2"/>
      <c r="I297" s="13"/>
      <c r="J297" s="13"/>
      <c r="K297" s="14"/>
    </row>
    <row r="298" spans="3:11" x14ac:dyDescent="0.25">
      <c r="C298" s="2"/>
      <c r="I298" s="13"/>
      <c r="J298" s="13"/>
      <c r="K298" s="14"/>
    </row>
    <row r="299" spans="3:11" x14ac:dyDescent="0.25">
      <c r="C299" s="2"/>
      <c r="I299" s="13"/>
      <c r="J299" s="13"/>
      <c r="K299" s="14"/>
    </row>
    <row r="300" spans="3:11" x14ac:dyDescent="0.25">
      <c r="C300" s="2"/>
      <c r="I300" s="13"/>
      <c r="J300" s="13"/>
      <c r="K300" s="14"/>
    </row>
    <row r="301" spans="3:11" x14ac:dyDescent="0.25">
      <c r="C301" s="2"/>
      <c r="I301" s="13"/>
      <c r="J301" s="13"/>
      <c r="K301" s="14"/>
    </row>
    <row r="302" spans="3:11" x14ac:dyDescent="0.25">
      <c r="C302" s="2"/>
      <c r="I302" s="13"/>
      <c r="J302" s="13"/>
      <c r="K302" s="14"/>
    </row>
    <row r="303" spans="3:11" x14ac:dyDescent="0.25">
      <c r="C303" s="2"/>
      <c r="I303" s="13"/>
      <c r="J303" s="13"/>
      <c r="K303" s="14"/>
    </row>
    <row r="304" spans="3:11" x14ac:dyDescent="0.25">
      <c r="C304" s="2"/>
      <c r="I304" s="13"/>
      <c r="J304" s="13"/>
      <c r="K304" s="14"/>
    </row>
    <row r="305" spans="3:11" x14ac:dyDescent="0.25">
      <c r="C305" s="2"/>
      <c r="I305" s="13"/>
      <c r="J305" s="13"/>
      <c r="K305" s="14"/>
    </row>
    <row r="306" spans="3:11" x14ac:dyDescent="0.25">
      <c r="C306" s="2"/>
      <c r="I306" s="13"/>
      <c r="J306" s="13"/>
      <c r="K306" s="14"/>
    </row>
    <row r="307" spans="3:11" x14ac:dyDescent="0.25">
      <c r="C307" s="2"/>
      <c r="I307" s="13"/>
      <c r="J307" s="13"/>
      <c r="K307" s="14"/>
    </row>
    <row r="308" spans="3:11" x14ac:dyDescent="0.25">
      <c r="C308" s="2"/>
      <c r="I308" s="13"/>
      <c r="J308" s="13"/>
      <c r="K308" s="14"/>
    </row>
    <row r="309" spans="3:11" x14ac:dyDescent="0.25">
      <c r="C309" s="2"/>
      <c r="I309" s="13"/>
      <c r="J309" s="13"/>
      <c r="K309" s="14"/>
    </row>
    <row r="310" spans="3:11" x14ac:dyDescent="0.25">
      <c r="C310" s="2"/>
      <c r="I310" s="13"/>
      <c r="J310" s="13"/>
      <c r="K310" s="14"/>
    </row>
    <row r="311" spans="3:11" x14ac:dyDescent="0.25">
      <c r="C311" s="2"/>
      <c r="I311" s="13"/>
      <c r="J311" s="13"/>
      <c r="K311" s="14"/>
    </row>
    <row r="312" spans="3:11" x14ac:dyDescent="0.25">
      <c r="C312" s="2"/>
      <c r="I312" s="13"/>
      <c r="J312" s="13"/>
      <c r="K312" s="14"/>
    </row>
    <row r="313" spans="3:11" x14ac:dyDescent="0.25">
      <c r="C313" s="2"/>
      <c r="I313" s="13"/>
      <c r="J313" s="13"/>
      <c r="K313" s="14"/>
    </row>
    <row r="314" spans="3:11" x14ac:dyDescent="0.25">
      <c r="C314" s="2"/>
      <c r="I314" s="13"/>
      <c r="J314" s="13"/>
      <c r="K314" s="14"/>
    </row>
    <row r="315" spans="3:11" x14ac:dyDescent="0.25">
      <c r="C315" s="2"/>
      <c r="I315" s="13"/>
      <c r="J315" s="13"/>
      <c r="K315" s="14"/>
    </row>
    <row r="316" spans="3:11" x14ac:dyDescent="0.25">
      <c r="C316" s="2"/>
      <c r="I316" s="13"/>
      <c r="J316" s="13"/>
      <c r="K316" s="14"/>
    </row>
    <row r="317" spans="3:11" x14ac:dyDescent="0.25">
      <c r="C317" s="2"/>
      <c r="I317" s="13"/>
      <c r="J317" s="13"/>
      <c r="K317" s="14"/>
    </row>
    <row r="318" spans="3:11" x14ac:dyDescent="0.25">
      <c r="C318" s="2"/>
      <c r="I318" s="13"/>
      <c r="J318" s="13"/>
      <c r="K318" s="14"/>
    </row>
    <row r="319" spans="3:11" x14ac:dyDescent="0.25">
      <c r="C319" s="2"/>
      <c r="I319" s="13"/>
      <c r="J319" s="13"/>
      <c r="K319" s="14"/>
    </row>
    <row r="320" spans="3:11" x14ac:dyDescent="0.25">
      <c r="C320" s="2"/>
      <c r="I320" s="13"/>
      <c r="J320" s="13"/>
      <c r="K320" s="14"/>
    </row>
    <row r="321" spans="3:11" x14ac:dyDescent="0.25">
      <c r="C321" s="2"/>
      <c r="I321" s="13"/>
      <c r="J321" s="13"/>
      <c r="K321" s="14"/>
    </row>
    <row r="322" spans="3:11" x14ac:dyDescent="0.25">
      <c r="C322" s="2"/>
      <c r="I322" s="13"/>
      <c r="J322" s="13"/>
      <c r="K322" s="14"/>
    </row>
    <row r="323" spans="3:11" x14ac:dyDescent="0.25">
      <c r="C323" s="2"/>
      <c r="I323" s="13"/>
      <c r="J323" s="13"/>
      <c r="K323" s="14"/>
    </row>
    <row r="324" spans="3:11" x14ac:dyDescent="0.25">
      <c r="C324" s="2"/>
      <c r="I324" s="13"/>
      <c r="J324" s="13"/>
      <c r="K324" s="14"/>
    </row>
    <row r="325" spans="3:11" x14ac:dyDescent="0.25">
      <c r="C325" s="2"/>
      <c r="I325" s="13"/>
      <c r="J325" s="13"/>
      <c r="K325" s="14"/>
    </row>
    <row r="326" spans="3:11" x14ac:dyDescent="0.25">
      <c r="C326" s="2"/>
      <c r="I326" s="13"/>
      <c r="J326" s="13"/>
      <c r="K326" s="14"/>
    </row>
    <row r="327" spans="3:11" x14ac:dyDescent="0.25">
      <c r="I327" s="13"/>
      <c r="J327" s="13"/>
      <c r="K327" s="14"/>
    </row>
    <row r="328" spans="3:11" x14ac:dyDescent="0.25">
      <c r="I328" s="13"/>
      <c r="J328" s="13"/>
      <c r="K328" s="14"/>
    </row>
    <row r="329" spans="3:11" x14ac:dyDescent="0.25">
      <c r="I329" s="13"/>
      <c r="J329" s="13"/>
      <c r="K329" s="14"/>
    </row>
    <row r="330" spans="3:11" x14ac:dyDescent="0.25">
      <c r="I330" s="13"/>
      <c r="J330" s="13"/>
      <c r="K330" s="14"/>
    </row>
    <row r="331" spans="3:11" x14ac:dyDescent="0.25">
      <c r="I331" s="13"/>
      <c r="J331" s="13"/>
      <c r="K331" s="14"/>
    </row>
    <row r="332" spans="3:11" x14ac:dyDescent="0.25">
      <c r="I332" s="13"/>
      <c r="J332" s="13"/>
      <c r="K332" s="14"/>
    </row>
    <row r="333" spans="3:11" x14ac:dyDescent="0.25">
      <c r="I333" s="13"/>
      <c r="J333" s="13"/>
      <c r="K333" s="14"/>
    </row>
    <row r="334" spans="3:11" x14ac:dyDescent="0.25">
      <c r="I334" s="13"/>
      <c r="J334" s="13"/>
      <c r="K334" s="14"/>
    </row>
    <row r="335" spans="3:11" x14ac:dyDescent="0.25">
      <c r="I335" s="13"/>
      <c r="J335" s="13"/>
      <c r="K335" s="14"/>
    </row>
    <row r="336" spans="3:11" x14ac:dyDescent="0.25">
      <c r="I336" s="13"/>
      <c r="J336" s="13"/>
      <c r="K336" s="14"/>
    </row>
    <row r="337" spans="9:11" x14ac:dyDescent="0.25">
      <c r="I337" s="13"/>
      <c r="J337" s="13"/>
      <c r="K337" s="14"/>
    </row>
    <row r="338" spans="9:11" x14ac:dyDescent="0.25">
      <c r="I338" s="13"/>
      <c r="J338" s="13"/>
      <c r="K338" s="14"/>
    </row>
    <row r="339" spans="9:11" x14ac:dyDescent="0.25">
      <c r="I339" s="13"/>
      <c r="J339" s="13"/>
      <c r="K339" s="14"/>
    </row>
    <row r="340" spans="9:11" x14ac:dyDescent="0.25">
      <c r="I340" s="13"/>
      <c r="J340" s="13"/>
      <c r="K340" s="14"/>
    </row>
    <row r="341" spans="9:11" x14ac:dyDescent="0.25">
      <c r="I341" s="13"/>
      <c r="J341" s="13"/>
      <c r="K341" s="14"/>
    </row>
    <row r="342" spans="9:11" x14ac:dyDescent="0.25">
      <c r="I342" s="13"/>
      <c r="J342" s="13"/>
      <c r="K342" s="14"/>
    </row>
    <row r="343" spans="9:11" x14ac:dyDescent="0.25">
      <c r="I343" s="13"/>
      <c r="J343" s="13"/>
      <c r="K343" s="14"/>
    </row>
    <row r="344" spans="9:11" x14ac:dyDescent="0.25">
      <c r="I344" s="13"/>
      <c r="J344" s="13"/>
      <c r="K344" s="14"/>
    </row>
    <row r="345" spans="9:11" x14ac:dyDescent="0.25">
      <c r="I345" s="13"/>
      <c r="J345" s="13"/>
      <c r="K345" s="14"/>
    </row>
    <row r="346" spans="9:11" x14ac:dyDescent="0.25">
      <c r="I346" s="13"/>
      <c r="J346" s="13"/>
      <c r="K346" s="14"/>
    </row>
    <row r="347" spans="9:11" x14ac:dyDescent="0.25">
      <c r="I347" s="13"/>
      <c r="J347" s="13"/>
      <c r="K347" s="14"/>
    </row>
    <row r="348" spans="9:11" x14ac:dyDescent="0.25">
      <c r="I348" s="13"/>
      <c r="J348" s="13"/>
      <c r="K348" s="14"/>
    </row>
    <row r="349" spans="9:11" x14ac:dyDescent="0.25">
      <c r="I349" s="13"/>
      <c r="J349" s="13"/>
      <c r="K349" s="14"/>
    </row>
    <row r="350" spans="9:11" x14ac:dyDescent="0.25">
      <c r="I350" s="13"/>
      <c r="J350" s="13"/>
      <c r="K350" s="14"/>
    </row>
    <row r="351" spans="9:11" x14ac:dyDescent="0.25">
      <c r="I351" s="13"/>
      <c r="J351" s="13"/>
      <c r="K351" s="14"/>
    </row>
    <row r="352" spans="9:11" x14ac:dyDescent="0.25">
      <c r="I352" s="13"/>
      <c r="J352" s="13"/>
      <c r="K352" s="14"/>
    </row>
    <row r="353" spans="9:11" x14ac:dyDescent="0.25">
      <c r="I353" s="13"/>
      <c r="J353" s="13"/>
      <c r="K353" s="14"/>
    </row>
    <row r="354" spans="9:11" x14ac:dyDescent="0.25">
      <c r="I354" s="13"/>
      <c r="J354" s="13"/>
      <c r="K354" s="14"/>
    </row>
    <row r="355" spans="9:11" x14ac:dyDescent="0.25">
      <c r="I355" s="13"/>
      <c r="J355" s="13"/>
      <c r="K355" s="14"/>
    </row>
    <row r="356" spans="9:11" x14ac:dyDescent="0.25">
      <c r="I356" s="13"/>
      <c r="J356" s="13"/>
      <c r="K356" s="14"/>
    </row>
    <row r="357" spans="9:11" x14ac:dyDescent="0.25">
      <c r="I357" s="13"/>
      <c r="J357" s="13"/>
      <c r="K357" s="14"/>
    </row>
    <row r="358" spans="9:11" x14ac:dyDescent="0.25">
      <c r="I358" s="13"/>
      <c r="J358" s="13"/>
      <c r="K358" s="14"/>
    </row>
    <row r="359" spans="9:11" x14ac:dyDescent="0.25">
      <c r="I359" s="13"/>
      <c r="J359" s="13"/>
      <c r="K359" s="14"/>
    </row>
    <row r="360" spans="9:11" x14ac:dyDescent="0.25">
      <c r="I360" s="13"/>
      <c r="J360" s="13"/>
      <c r="K360" s="14"/>
    </row>
    <row r="361" spans="9:11" x14ac:dyDescent="0.25">
      <c r="I361" s="13"/>
      <c r="J361" s="13"/>
      <c r="K361" s="14"/>
    </row>
    <row r="362" spans="9:11" x14ac:dyDescent="0.25">
      <c r="I362" s="13"/>
      <c r="J362" s="13"/>
      <c r="K362" s="14"/>
    </row>
    <row r="363" spans="9:11" x14ac:dyDescent="0.25">
      <c r="I363" s="13"/>
      <c r="J363" s="13"/>
      <c r="K363" s="14"/>
    </row>
    <row r="364" spans="9:11" x14ac:dyDescent="0.25">
      <c r="I364" s="13"/>
      <c r="J364" s="13"/>
      <c r="K364" s="14"/>
    </row>
    <row r="365" spans="9:11" x14ac:dyDescent="0.25">
      <c r="I365" s="13"/>
      <c r="J365" s="13"/>
      <c r="K365" s="14"/>
    </row>
    <row r="366" spans="9:11" x14ac:dyDescent="0.25">
      <c r="I366" s="13"/>
      <c r="J366" s="13"/>
      <c r="K366" s="14"/>
    </row>
    <row r="367" spans="9:11" x14ac:dyDescent="0.25">
      <c r="I367" s="13"/>
      <c r="J367" s="13"/>
      <c r="K367" s="14"/>
    </row>
    <row r="368" spans="9:11" x14ac:dyDescent="0.25">
      <c r="I368" s="13"/>
      <c r="J368" s="13"/>
      <c r="K368" s="14"/>
    </row>
    <row r="369" spans="9:11" x14ac:dyDescent="0.25">
      <c r="I369" s="13"/>
      <c r="J369" s="13"/>
      <c r="K369" s="14"/>
    </row>
    <row r="370" spans="9:11" x14ac:dyDescent="0.25">
      <c r="I370" s="13"/>
      <c r="J370" s="13"/>
      <c r="K370" s="14"/>
    </row>
    <row r="371" spans="9:11" x14ac:dyDescent="0.25">
      <c r="I371" s="13"/>
      <c r="J371" s="13"/>
      <c r="K371" s="14"/>
    </row>
    <row r="372" spans="9:11" x14ac:dyDescent="0.25">
      <c r="I372" s="13"/>
      <c r="J372" s="13"/>
      <c r="K372" s="14"/>
    </row>
    <row r="373" spans="9:11" x14ac:dyDescent="0.25">
      <c r="I373" s="13"/>
      <c r="J373" s="13"/>
      <c r="K373" s="14"/>
    </row>
    <row r="374" spans="9:11" x14ac:dyDescent="0.25">
      <c r="I374" s="13"/>
      <c r="J374" s="13"/>
      <c r="K374" s="14"/>
    </row>
    <row r="375" spans="9:11" x14ac:dyDescent="0.25">
      <c r="I375" s="13"/>
      <c r="J375" s="13"/>
      <c r="K375" s="14"/>
    </row>
    <row r="376" spans="9:11" x14ac:dyDescent="0.25">
      <c r="I376" s="13"/>
      <c r="J376" s="13"/>
      <c r="K376" s="14"/>
    </row>
    <row r="377" spans="9:11" x14ac:dyDescent="0.25">
      <c r="I377" s="13"/>
      <c r="J377" s="13"/>
      <c r="K377" s="14"/>
    </row>
    <row r="378" spans="9:11" x14ac:dyDescent="0.25">
      <c r="I378" s="13"/>
      <c r="J378" s="13"/>
      <c r="K378" s="14"/>
    </row>
    <row r="379" spans="9:11" x14ac:dyDescent="0.25">
      <c r="I379" s="13"/>
      <c r="J379" s="13"/>
      <c r="K379" s="14"/>
    </row>
    <row r="380" spans="9:11" x14ac:dyDescent="0.25">
      <c r="I380" s="13"/>
      <c r="J380" s="13"/>
      <c r="K380" s="14"/>
    </row>
    <row r="381" spans="9:11" x14ac:dyDescent="0.25">
      <c r="I381" s="13"/>
      <c r="J381" s="13"/>
      <c r="K381" s="14"/>
    </row>
    <row r="382" spans="9:11" x14ac:dyDescent="0.25">
      <c r="I382" s="13"/>
      <c r="J382" s="13"/>
      <c r="K382" s="14"/>
    </row>
    <row r="383" spans="9:11" x14ac:dyDescent="0.25">
      <c r="I383" s="13"/>
      <c r="J383" s="13"/>
      <c r="K383" s="14"/>
    </row>
    <row r="384" spans="9:11" x14ac:dyDescent="0.25">
      <c r="I384" s="13"/>
      <c r="J384" s="13"/>
      <c r="K384" s="14"/>
    </row>
    <row r="385" spans="9:11" x14ac:dyDescent="0.25">
      <c r="I385" s="13"/>
      <c r="J385" s="13"/>
      <c r="K385" s="14"/>
    </row>
    <row r="386" spans="9:11" x14ac:dyDescent="0.25">
      <c r="I386" s="13"/>
      <c r="J386" s="13"/>
      <c r="K386" s="14"/>
    </row>
    <row r="387" spans="9:11" x14ac:dyDescent="0.25">
      <c r="I387" s="13"/>
      <c r="J387" s="13"/>
      <c r="K387" s="14"/>
    </row>
    <row r="388" spans="9:11" x14ac:dyDescent="0.25">
      <c r="I388" s="13"/>
      <c r="J388" s="13"/>
      <c r="K388" s="14"/>
    </row>
    <row r="389" spans="9:11" x14ac:dyDescent="0.25">
      <c r="I389" s="13"/>
      <c r="J389" s="13"/>
      <c r="K389" s="14"/>
    </row>
    <row r="390" spans="9:11" x14ac:dyDescent="0.25">
      <c r="I390" s="13"/>
      <c r="J390" s="13"/>
      <c r="K390" s="14"/>
    </row>
    <row r="391" spans="9:11" x14ac:dyDescent="0.25">
      <c r="I391" s="13"/>
      <c r="J391" s="13"/>
      <c r="K391" s="14"/>
    </row>
    <row r="392" spans="9:11" x14ac:dyDescent="0.25">
      <c r="I392" s="13"/>
      <c r="J392" s="13"/>
      <c r="K392" s="14"/>
    </row>
    <row r="393" spans="9:11" x14ac:dyDescent="0.25">
      <c r="I393" s="13"/>
      <c r="J393" s="13"/>
      <c r="K393" s="14"/>
    </row>
    <row r="394" spans="9:11" x14ac:dyDescent="0.25">
      <c r="I394" s="13"/>
      <c r="J394" s="13"/>
      <c r="K394" s="14"/>
    </row>
    <row r="395" spans="9:11" x14ac:dyDescent="0.25">
      <c r="I395" s="13"/>
      <c r="J395" s="13"/>
      <c r="K395" s="14"/>
    </row>
    <row r="396" spans="9:11" x14ac:dyDescent="0.25">
      <c r="I396" s="13"/>
      <c r="J396" s="13"/>
      <c r="K396" s="14"/>
    </row>
    <row r="397" spans="9:11" x14ac:dyDescent="0.25">
      <c r="I397" s="13"/>
      <c r="J397" s="13"/>
      <c r="K397" s="14"/>
    </row>
    <row r="398" spans="9:11" x14ac:dyDescent="0.25">
      <c r="I398" s="13"/>
      <c r="J398" s="13"/>
      <c r="K398" s="14"/>
    </row>
    <row r="399" spans="9:11" x14ac:dyDescent="0.25">
      <c r="I399" s="13"/>
      <c r="J399" s="13"/>
      <c r="K399" s="14"/>
    </row>
    <row r="400" spans="9:11" x14ac:dyDescent="0.25">
      <c r="I400" s="13"/>
      <c r="J400" s="13"/>
      <c r="K400" s="14"/>
    </row>
    <row r="401" spans="9:11" x14ac:dyDescent="0.25">
      <c r="I401" s="13"/>
      <c r="J401" s="13"/>
      <c r="K401" s="14"/>
    </row>
    <row r="402" spans="9:11" x14ac:dyDescent="0.25">
      <c r="I402" s="13"/>
      <c r="J402" s="13"/>
      <c r="K402" s="14"/>
    </row>
    <row r="403" spans="9:11" x14ac:dyDescent="0.25">
      <c r="I403" s="13"/>
      <c r="J403" s="13"/>
      <c r="K403" s="14"/>
    </row>
    <row r="404" spans="9:11" x14ac:dyDescent="0.25">
      <c r="I404" s="13"/>
      <c r="J404" s="13"/>
      <c r="K404" s="14"/>
    </row>
    <row r="405" spans="9:11" x14ac:dyDescent="0.25">
      <c r="I405" s="13"/>
      <c r="J405" s="13"/>
      <c r="K405" s="14"/>
    </row>
    <row r="406" spans="9:11" x14ac:dyDescent="0.25">
      <c r="I406" s="13"/>
      <c r="J406" s="13"/>
      <c r="K406" s="14"/>
    </row>
    <row r="407" spans="9:11" x14ac:dyDescent="0.25">
      <c r="I407" s="13"/>
      <c r="J407" s="13"/>
      <c r="K407" s="14"/>
    </row>
    <row r="408" spans="9:11" x14ac:dyDescent="0.25">
      <c r="I408" s="13"/>
      <c r="J408" s="13"/>
      <c r="K408" s="14"/>
    </row>
    <row r="409" spans="9:11" x14ac:dyDescent="0.25">
      <c r="I409" s="13"/>
      <c r="J409" s="13"/>
      <c r="K409" s="14"/>
    </row>
    <row r="410" spans="9:11" x14ac:dyDescent="0.25">
      <c r="I410" s="13"/>
      <c r="J410" s="13"/>
      <c r="K410" s="14"/>
    </row>
    <row r="411" spans="9:11" x14ac:dyDescent="0.25">
      <c r="I411" s="13"/>
      <c r="J411" s="13"/>
      <c r="K411" s="14"/>
    </row>
    <row r="412" spans="9:11" x14ac:dyDescent="0.25">
      <c r="I412" s="13"/>
      <c r="J412" s="13"/>
      <c r="K412" s="14"/>
    </row>
    <row r="413" spans="9:11" x14ac:dyDescent="0.25">
      <c r="I413" s="13"/>
      <c r="J413" s="13"/>
      <c r="K413" s="14"/>
    </row>
    <row r="414" spans="9:11" x14ac:dyDescent="0.25">
      <c r="I414" s="13"/>
      <c r="J414" s="13"/>
      <c r="K414" s="14"/>
    </row>
    <row r="415" spans="9:11" x14ac:dyDescent="0.25">
      <c r="I415" s="13"/>
      <c r="J415" s="13"/>
      <c r="K415" s="14"/>
    </row>
    <row r="416" spans="9:11" x14ac:dyDescent="0.25">
      <c r="I416" s="13"/>
      <c r="J416" s="13"/>
      <c r="K416" s="14"/>
    </row>
    <row r="417" spans="9:11" x14ac:dyDescent="0.25">
      <c r="I417" s="13"/>
      <c r="J417" s="13"/>
      <c r="K417" s="14"/>
    </row>
    <row r="418" spans="9:11" x14ac:dyDescent="0.25">
      <c r="I418" s="13"/>
      <c r="J418" s="13"/>
      <c r="K418" s="14"/>
    </row>
    <row r="419" spans="9:11" x14ac:dyDescent="0.25">
      <c r="I419" s="13"/>
      <c r="J419" s="13"/>
      <c r="K419" s="14"/>
    </row>
    <row r="420" spans="9:11" x14ac:dyDescent="0.25">
      <c r="I420" s="13"/>
      <c r="J420" s="13"/>
      <c r="K420" s="14"/>
    </row>
    <row r="421" spans="9:11" x14ac:dyDescent="0.25">
      <c r="I421" s="13"/>
      <c r="J421" s="13"/>
      <c r="K421" s="14"/>
    </row>
    <row r="422" spans="9:11" x14ac:dyDescent="0.25">
      <c r="I422" s="13"/>
      <c r="J422" s="13"/>
      <c r="K422" s="14"/>
    </row>
    <row r="423" spans="9:11" x14ac:dyDescent="0.25">
      <c r="I423" s="13"/>
      <c r="J423" s="13"/>
      <c r="K423" s="14"/>
    </row>
    <row r="424" spans="9:11" x14ac:dyDescent="0.25">
      <c r="I424" s="13"/>
      <c r="J424" s="13"/>
      <c r="K424" s="14"/>
    </row>
    <row r="425" spans="9:11" x14ac:dyDescent="0.25">
      <c r="I425" s="13"/>
      <c r="J425" s="13"/>
      <c r="K425" s="14"/>
    </row>
    <row r="426" spans="9:11" x14ac:dyDescent="0.25">
      <c r="I426" s="13"/>
      <c r="J426" s="13"/>
      <c r="K426" s="14"/>
    </row>
    <row r="427" spans="9:11" x14ac:dyDescent="0.25">
      <c r="I427" s="13"/>
      <c r="J427" s="13"/>
      <c r="K427" s="14"/>
    </row>
    <row r="428" spans="9:11" x14ac:dyDescent="0.25">
      <c r="I428" s="13"/>
      <c r="J428" s="13"/>
      <c r="K428" s="14"/>
    </row>
    <row r="429" spans="9:11" x14ac:dyDescent="0.25">
      <c r="I429" s="13"/>
      <c r="J429" s="13"/>
      <c r="K429" s="14"/>
    </row>
    <row r="430" spans="9:11" x14ac:dyDescent="0.25">
      <c r="I430" s="13"/>
      <c r="J430" s="13"/>
      <c r="K430" s="14"/>
    </row>
    <row r="431" spans="9:11" x14ac:dyDescent="0.25">
      <c r="I431" s="13"/>
      <c r="J431" s="13"/>
      <c r="K431" s="14"/>
    </row>
    <row r="432" spans="9:11" x14ac:dyDescent="0.25">
      <c r="I432" s="13"/>
      <c r="J432" s="13"/>
      <c r="K432" s="14"/>
    </row>
    <row r="433" spans="9:11" x14ac:dyDescent="0.25">
      <c r="I433" s="13"/>
      <c r="J433" s="13"/>
      <c r="K433" s="14"/>
    </row>
    <row r="434" spans="9:11" x14ac:dyDescent="0.25">
      <c r="I434" s="13"/>
      <c r="J434" s="13"/>
      <c r="K434" s="14"/>
    </row>
    <row r="435" spans="9:11" x14ac:dyDescent="0.25">
      <c r="I435" s="13"/>
      <c r="J435" s="13"/>
      <c r="K435" s="14"/>
    </row>
    <row r="436" spans="9:11" x14ac:dyDescent="0.25">
      <c r="I436" s="13"/>
      <c r="J436" s="13"/>
      <c r="K436" s="14"/>
    </row>
    <row r="437" spans="9:11" x14ac:dyDescent="0.25">
      <c r="I437" s="13"/>
      <c r="J437" s="13"/>
      <c r="K437" s="14"/>
    </row>
    <row r="438" spans="9:11" x14ac:dyDescent="0.25">
      <c r="I438" s="13"/>
      <c r="J438" s="13"/>
      <c r="K438" s="14"/>
    </row>
    <row r="439" spans="9:11" x14ac:dyDescent="0.25">
      <c r="I439" s="13"/>
      <c r="J439" s="13"/>
      <c r="K439" s="14"/>
    </row>
    <row r="440" spans="9:11" x14ac:dyDescent="0.25">
      <c r="I440" s="13"/>
      <c r="J440" s="13"/>
      <c r="K440" s="14"/>
    </row>
    <row r="441" spans="9:11" x14ac:dyDescent="0.25">
      <c r="I441" s="13"/>
      <c r="J441" s="13"/>
      <c r="K441" s="14"/>
    </row>
    <row r="442" spans="9:11" x14ac:dyDescent="0.25">
      <c r="I442" s="13"/>
      <c r="J442" s="13"/>
      <c r="K442" s="14"/>
    </row>
    <row r="443" spans="9:11" x14ac:dyDescent="0.25">
      <c r="I443" s="13"/>
      <c r="J443" s="13"/>
      <c r="K443" s="14"/>
    </row>
    <row r="444" spans="9:11" x14ac:dyDescent="0.25">
      <c r="I444" s="13"/>
      <c r="J444" s="13"/>
      <c r="K444" s="14"/>
    </row>
    <row r="445" spans="9:11" x14ac:dyDescent="0.25">
      <c r="I445" s="13"/>
      <c r="J445" s="13"/>
      <c r="K445" s="14"/>
    </row>
    <row r="446" spans="9:11" x14ac:dyDescent="0.25">
      <c r="I446" s="13"/>
      <c r="J446" s="13"/>
      <c r="K446" s="14"/>
    </row>
    <row r="447" spans="9:11" x14ac:dyDescent="0.25">
      <c r="I447" s="13"/>
      <c r="J447" s="13"/>
      <c r="K447" s="14"/>
    </row>
    <row r="448" spans="9:11" x14ac:dyDescent="0.25">
      <c r="I448" s="13"/>
      <c r="J448" s="13"/>
      <c r="K448" s="14"/>
    </row>
    <row r="449" spans="9:11" x14ac:dyDescent="0.25">
      <c r="I449" s="13"/>
      <c r="J449" s="13"/>
      <c r="K449" s="14"/>
    </row>
    <row r="450" spans="9:11" x14ac:dyDescent="0.25">
      <c r="I450" s="13"/>
      <c r="J450" s="13"/>
      <c r="K450" s="14"/>
    </row>
    <row r="451" spans="9:11" x14ac:dyDescent="0.25">
      <c r="I451" s="13"/>
      <c r="J451" s="13"/>
      <c r="K451" s="14"/>
    </row>
    <row r="452" spans="9:11" x14ac:dyDescent="0.25">
      <c r="I452" s="13"/>
      <c r="J452" s="13"/>
      <c r="K452" s="14"/>
    </row>
    <row r="453" spans="9:11" x14ac:dyDescent="0.25">
      <c r="I453" s="13"/>
      <c r="J453" s="13"/>
      <c r="K453" s="14"/>
    </row>
    <row r="454" spans="9:11" x14ac:dyDescent="0.25">
      <c r="I454" s="13"/>
      <c r="J454" s="13"/>
      <c r="K454" s="14"/>
    </row>
    <row r="455" spans="9:11" x14ac:dyDescent="0.25">
      <c r="I455" s="13"/>
      <c r="J455" s="13"/>
      <c r="K455" s="14"/>
    </row>
    <row r="456" spans="9:11" x14ac:dyDescent="0.25">
      <c r="I456" s="13"/>
      <c r="J456" s="13"/>
      <c r="K456" s="14"/>
    </row>
    <row r="457" spans="9:11" x14ac:dyDescent="0.25">
      <c r="I457" s="13"/>
      <c r="J457" s="13"/>
      <c r="K457" s="14"/>
    </row>
    <row r="458" spans="9:11" x14ac:dyDescent="0.25">
      <c r="I458" s="13"/>
      <c r="J458" s="13"/>
      <c r="K458" s="14"/>
    </row>
    <row r="459" spans="9:11" x14ac:dyDescent="0.25">
      <c r="I459" s="13"/>
      <c r="J459" s="13"/>
      <c r="K459" s="14"/>
    </row>
    <row r="460" spans="9:11" x14ac:dyDescent="0.25">
      <c r="I460" s="13"/>
      <c r="J460" s="13"/>
      <c r="K460" s="14"/>
    </row>
    <row r="461" spans="9:11" x14ac:dyDescent="0.25">
      <c r="I461" s="13"/>
      <c r="J461" s="13"/>
      <c r="K461" s="14"/>
    </row>
    <row r="462" spans="9:11" x14ac:dyDescent="0.25">
      <c r="I462" s="13"/>
      <c r="J462" s="13"/>
      <c r="K462" s="14"/>
    </row>
    <row r="463" spans="9:11" x14ac:dyDescent="0.25">
      <c r="I463" s="13"/>
      <c r="J463" s="13"/>
      <c r="K463" s="14"/>
    </row>
    <row r="464" spans="9:11" x14ac:dyDescent="0.25">
      <c r="I464" s="13"/>
      <c r="J464" s="13"/>
      <c r="K464" s="14"/>
    </row>
    <row r="465" spans="9:11" x14ac:dyDescent="0.25">
      <c r="I465" s="13"/>
      <c r="J465" s="13"/>
      <c r="K465" s="14"/>
    </row>
    <row r="466" spans="9:11" x14ac:dyDescent="0.25">
      <c r="I466" s="13"/>
      <c r="J466" s="13"/>
      <c r="K466" s="14"/>
    </row>
    <row r="467" spans="9:11" x14ac:dyDescent="0.25">
      <c r="I467" s="13"/>
      <c r="J467" s="13"/>
      <c r="K467" s="14"/>
    </row>
    <row r="468" spans="9:11" x14ac:dyDescent="0.25">
      <c r="I468" s="13"/>
      <c r="J468" s="13"/>
      <c r="K468" s="14"/>
    </row>
    <row r="469" spans="9:11" x14ac:dyDescent="0.25">
      <c r="I469" s="13"/>
      <c r="J469" s="13"/>
      <c r="K469" s="14"/>
    </row>
    <row r="470" spans="9:11" x14ac:dyDescent="0.25">
      <c r="I470" s="13"/>
      <c r="J470" s="13"/>
      <c r="K470" s="14"/>
    </row>
    <row r="471" spans="9:11" x14ac:dyDescent="0.25">
      <c r="I471" s="13"/>
      <c r="J471" s="13"/>
      <c r="K471" s="14"/>
    </row>
    <row r="472" spans="9:11" x14ac:dyDescent="0.25">
      <c r="I472" s="13"/>
      <c r="J472" s="13"/>
      <c r="K472" s="14"/>
    </row>
    <row r="473" spans="9:11" x14ac:dyDescent="0.25">
      <c r="I473" s="13"/>
      <c r="J473" s="13"/>
      <c r="K473" s="14"/>
    </row>
    <row r="474" spans="9:11" x14ac:dyDescent="0.25">
      <c r="I474" s="13"/>
      <c r="J474" s="13"/>
      <c r="K474" s="14"/>
    </row>
    <row r="475" spans="9:11" x14ac:dyDescent="0.25">
      <c r="I475" s="13"/>
      <c r="J475" s="13"/>
      <c r="K475" s="14"/>
    </row>
    <row r="476" spans="9:11" x14ac:dyDescent="0.25">
      <c r="I476" s="13"/>
      <c r="J476" s="13"/>
      <c r="K476" s="14"/>
    </row>
    <row r="477" spans="9:11" x14ac:dyDescent="0.25">
      <c r="I477" s="13"/>
      <c r="J477" s="13"/>
      <c r="K477" s="14"/>
    </row>
    <row r="478" spans="9:11" x14ac:dyDescent="0.25">
      <c r="I478" s="13"/>
      <c r="J478" s="13"/>
      <c r="K478" s="14"/>
    </row>
    <row r="479" spans="9:11" x14ac:dyDescent="0.25">
      <c r="I479" s="13"/>
      <c r="J479" s="13"/>
      <c r="K479" s="14"/>
    </row>
    <row r="480" spans="9:11" x14ac:dyDescent="0.25">
      <c r="I480" s="13"/>
      <c r="J480" s="13"/>
      <c r="K480" s="14"/>
    </row>
    <row r="481" spans="9:11" x14ac:dyDescent="0.25">
      <c r="I481" s="13"/>
      <c r="J481" s="13"/>
      <c r="K481" s="14"/>
    </row>
    <row r="482" spans="9:11" x14ac:dyDescent="0.25">
      <c r="I482" s="13"/>
      <c r="J482" s="13"/>
      <c r="K482" s="14"/>
    </row>
    <row r="483" spans="9:11" x14ac:dyDescent="0.25">
      <c r="I483" s="13"/>
      <c r="J483" s="13"/>
      <c r="K483" s="14"/>
    </row>
    <row r="484" spans="9:11" x14ac:dyDescent="0.25">
      <c r="I484" s="13"/>
      <c r="J484" s="13"/>
      <c r="K484" s="14"/>
    </row>
    <row r="485" spans="9:11" x14ac:dyDescent="0.25">
      <c r="I485" s="13"/>
      <c r="J485" s="13"/>
      <c r="K485" s="14"/>
    </row>
    <row r="486" spans="9:11" x14ac:dyDescent="0.25">
      <c r="I486" s="13"/>
      <c r="J486" s="13"/>
      <c r="K486" s="14"/>
    </row>
    <row r="487" spans="9:11" x14ac:dyDescent="0.25">
      <c r="I487" s="13"/>
      <c r="J487" s="13"/>
      <c r="K487" s="14"/>
    </row>
    <row r="488" spans="9:11" x14ac:dyDescent="0.25">
      <c r="I488" s="13"/>
      <c r="J488" s="13"/>
      <c r="K488" s="14"/>
    </row>
    <row r="489" spans="9:11" x14ac:dyDescent="0.25">
      <c r="I489" s="13"/>
      <c r="J489" s="13"/>
      <c r="K489" s="14"/>
    </row>
    <row r="490" spans="9:11" x14ac:dyDescent="0.25">
      <c r="I490" s="13"/>
      <c r="J490" s="13"/>
      <c r="K490" s="14"/>
    </row>
    <row r="491" spans="9:11" x14ac:dyDescent="0.25">
      <c r="I491" s="13"/>
      <c r="J491" s="13"/>
      <c r="K491" s="14"/>
    </row>
    <row r="492" spans="9:11" x14ac:dyDescent="0.25">
      <c r="I492" s="13"/>
      <c r="J492" s="13"/>
      <c r="K492" s="14"/>
    </row>
    <row r="493" spans="9:11" x14ac:dyDescent="0.25">
      <c r="I493" s="13"/>
      <c r="J493" s="13"/>
      <c r="K493" s="14"/>
    </row>
    <row r="494" spans="9:11" x14ac:dyDescent="0.25">
      <c r="I494" s="13"/>
      <c r="J494" s="13"/>
      <c r="K494" s="14"/>
    </row>
    <row r="495" spans="9:11" x14ac:dyDescent="0.25">
      <c r="I495" s="13"/>
      <c r="J495" s="13"/>
      <c r="K495" s="14"/>
    </row>
    <row r="496" spans="9:11" x14ac:dyDescent="0.25">
      <c r="I496" s="13"/>
      <c r="J496" s="13"/>
      <c r="K496" s="14"/>
    </row>
    <row r="497" spans="9:11" x14ac:dyDescent="0.25">
      <c r="I497" s="13"/>
      <c r="J497" s="13"/>
      <c r="K497" s="14"/>
    </row>
    <row r="498" spans="9:11" x14ac:dyDescent="0.25">
      <c r="I498" s="13"/>
      <c r="J498" s="13"/>
      <c r="K498" s="14"/>
    </row>
    <row r="499" spans="9:11" x14ac:dyDescent="0.25">
      <c r="I499" s="13"/>
      <c r="J499" s="13"/>
      <c r="K499" s="14"/>
    </row>
    <row r="500" spans="9:11" x14ac:dyDescent="0.25">
      <c r="I500" s="13"/>
      <c r="J500" s="13"/>
      <c r="K500" s="14"/>
    </row>
    <row r="501" spans="9:11" x14ac:dyDescent="0.25">
      <c r="I501" s="13"/>
      <c r="J501" s="13"/>
      <c r="K501" s="14"/>
    </row>
    <row r="502" spans="9:11" x14ac:dyDescent="0.25">
      <c r="I502" s="13"/>
      <c r="J502" s="13"/>
      <c r="K502" s="14"/>
    </row>
    <row r="503" spans="9:11" x14ac:dyDescent="0.25">
      <c r="I503" s="13"/>
      <c r="J503" s="13"/>
      <c r="K503" s="14"/>
    </row>
    <row r="504" spans="9:11" x14ac:dyDescent="0.25">
      <c r="I504" s="13"/>
      <c r="J504" s="13"/>
      <c r="K504" s="14"/>
    </row>
    <row r="505" spans="9:11" x14ac:dyDescent="0.25">
      <c r="I505" s="13"/>
      <c r="J505" s="13"/>
      <c r="K505" s="14"/>
    </row>
    <row r="506" spans="9:11" x14ac:dyDescent="0.25">
      <c r="I506" s="13"/>
      <c r="J506" s="13"/>
      <c r="K506" s="14"/>
    </row>
    <row r="507" spans="9:11" x14ac:dyDescent="0.25">
      <c r="I507" s="13"/>
      <c r="J507" s="13"/>
      <c r="K507" s="14"/>
    </row>
    <row r="508" spans="9:11" x14ac:dyDescent="0.25">
      <c r="I508" s="13"/>
      <c r="J508" s="13"/>
      <c r="K508" s="14"/>
    </row>
    <row r="509" spans="9:11" x14ac:dyDescent="0.25">
      <c r="I509" s="13"/>
      <c r="J509" s="13"/>
      <c r="K509" s="14"/>
    </row>
    <row r="510" spans="9:11" x14ac:dyDescent="0.25">
      <c r="I510" s="13"/>
      <c r="J510" s="13"/>
      <c r="K510" s="14"/>
    </row>
    <row r="511" spans="9:11" x14ac:dyDescent="0.25">
      <c r="I511" s="13"/>
      <c r="J511" s="13"/>
      <c r="K511" s="14"/>
    </row>
    <row r="512" spans="9:11" x14ac:dyDescent="0.25">
      <c r="I512" s="13"/>
      <c r="J512" s="13"/>
      <c r="K512" s="14"/>
    </row>
    <row r="513" spans="9:11" x14ac:dyDescent="0.25">
      <c r="I513" s="13"/>
      <c r="J513" s="13"/>
      <c r="K513" s="14"/>
    </row>
    <row r="514" spans="9:11" x14ac:dyDescent="0.25">
      <c r="I514" s="13"/>
      <c r="J514" s="13"/>
      <c r="K514" s="14"/>
    </row>
    <row r="515" spans="9:11" x14ac:dyDescent="0.25">
      <c r="I515" s="13"/>
      <c r="J515" s="13"/>
      <c r="K515" s="14"/>
    </row>
    <row r="516" spans="9:11" x14ac:dyDescent="0.25">
      <c r="I516" s="13"/>
      <c r="J516" s="13"/>
      <c r="K516" s="14"/>
    </row>
    <row r="517" spans="9:11" x14ac:dyDescent="0.25">
      <c r="I517" s="13"/>
      <c r="J517" s="13"/>
      <c r="K517" s="14"/>
    </row>
    <row r="518" spans="9:11" x14ac:dyDescent="0.25">
      <c r="I518" s="13"/>
      <c r="J518" s="13"/>
      <c r="K518" s="14"/>
    </row>
    <row r="519" spans="9:11" x14ac:dyDescent="0.25">
      <c r="I519" s="13"/>
      <c r="J519" s="13"/>
      <c r="K519" s="14"/>
    </row>
    <row r="520" spans="9:11" x14ac:dyDescent="0.25">
      <c r="I520" s="13"/>
      <c r="J520" s="13"/>
      <c r="K520" s="14"/>
    </row>
    <row r="521" spans="9:11" x14ac:dyDescent="0.25">
      <c r="I521" s="13"/>
      <c r="J521" s="13"/>
      <c r="K521" s="14"/>
    </row>
    <row r="522" spans="9:11" x14ac:dyDescent="0.25">
      <c r="I522" s="13"/>
      <c r="J522" s="13"/>
      <c r="K522" s="14"/>
    </row>
    <row r="523" spans="9:11" x14ac:dyDescent="0.25">
      <c r="I523" s="13"/>
      <c r="J523" s="13"/>
      <c r="K523" s="14"/>
    </row>
    <row r="524" spans="9:11" x14ac:dyDescent="0.25">
      <c r="I524" s="13"/>
      <c r="J524" s="13"/>
      <c r="K524" s="14"/>
    </row>
    <row r="525" spans="9:11" x14ac:dyDescent="0.25">
      <c r="I525" s="13"/>
      <c r="J525" s="13"/>
      <c r="K525" s="14"/>
    </row>
    <row r="526" spans="9:11" x14ac:dyDescent="0.25">
      <c r="I526" s="13"/>
      <c r="J526" s="13"/>
      <c r="K526" s="14"/>
    </row>
    <row r="527" spans="9:11" x14ac:dyDescent="0.25">
      <c r="I527" s="13"/>
      <c r="J527" s="13"/>
      <c r="K527" s="14"/>
    </row>
    <row r="528" spans="9:11" x14ac:dyDescent="0.25">
      <c r="I528" s="13"/>
      <c r="J528" s="13"/>
      <c r="K528" s="14"/>
    </row>
    <row r="529" spans="9:11" x14ac:dyDescent="0.25">
      <c r="I529" s="13"/>
      <c r="J529" s="13"/>
      <c r="K529" s="14"/>
    </row>
    <row r="530" spans="9:11" x14ac:dyDescent="0.25">
      <c r="I530" s="13"/>
      <c r="J530" s="13"/>
      <c r="K530" s="14"/>
    </row>
    <row r="531" spans="9:11" x14ac:dyDescent="0.25">
      <c r="I531" s="13"/>
      <c r="J531" s="13"/>
      <c r="K531" s="14"/>
    </row>
    <row r="532" spans="9:11" x14ac:dyDescent="0.25">
      <c r="I532" s="13"/>
      <c r="J532" s="13"/>
      <c r="K532" s="14"/>
    </row>
    <row r="533" spans="9:11" x14ac:dyDescent="0.25">
      <c r="I533" s="13"/>
      <c r="J533" s="13"/>
      <c r="K533" s="14"/>
    </row>
    <row r="534" spans="9:11" x14ac:dyDescent="0.25">
      <c r="I534" s="13"/>
      <c r="J534" s="13"/>
      <c r="K534" s="14"/>
    </row>
    <row r="535" spans="9:11" x14ac:dyDescent="0.25">
      <c r="I535" s="13"/>
      <c r="J535" s="13"/>
      <c r="K535" s="14"/>
    </row>
    <row r="536" spans="9:11" x14ac:dyDescent="0.25">
      <c r="I536" s="13"/>
      <c r="J536" s="13"/>
      <c r="K536" s="14"/>
    </row>
    <row r="537" spans="9:11" x14ac:dyDescent="0.25">
      <c r="I537" s="13"/>
      <c r="J537" s="13"/>
      <c r="K537" s="14"/>
    </row>
    <row r="538" spans="9:11" x14ac:dyDescent="0.25">
      <c r="I538" s="13"/>
      <c r="J538" s="13"/>
      <c r="K538" s="14"/>
    </row>
    <row r="539" spans="9:11" x14ac:dyDescent="0.25">
      <c r="I539" s="13"/>
      <c r="J539" s="13"/>
      <c r="K539" s="14"/>
    </row>
    <row r="540" spans="9:11" x14ac:dyDescent="0.25">
      <c r="I540" s="13"/>
      <c r="J540" s="13"/>
      <c r="K540" s="14"/>
    </row>
    <row r="541" spans="9:11" x14ac:dyDescent="0.25">
      <c r="I541" s="13"/>
      <c r="J541" s="13"/>
      <c r="K541" s="14"/>
    </row>
    <row r="542" spans="9:11" x14ac:dyDescent="0.25">
      <c r="I542" s="13"/>
      <c r="J542" s="13"/>
      <c r="K542" s="14"/>
    </row>
    <row r="543" spans="9:11" x14ac:dyDescent="0.25">
      <c r="I543" s="13"/>
      <c r="J543" s="13"/>
      <c r="K543" s="14"/>
    </row>
    <row r="544" spans="9:11" x14ac:dyDescent="0.25">
      <c r="I544" s="13"/>
      <c r="J544" s="13"/>
      <c r="K544" s="14"/>
    </row>
    <row r="545" spans="9:11" x14ac:dyDescent="0.25">
      <c r="I545" s="13"/>
      <c r="J545" s="13"/>
      <c r="K545" s="14"/>
    </row>
    <row r="546" spans="9:11" x14ac:dyDescent="0.25">
      <c r="I546" s="13"/>
      <c r="J546" s="13"/>
      <c r="K546" s="14"/>
    </row>
    <row r="547" spans="9:11" x14ac:dyDescent="0.25">
      <c r="I547" s="13"/>
      <c r="J547" s="13"/>
      <c r="K547" s="14"/>
    </row>
    <row r="548" spans="9:11" x14ac:dyDescent="0.25">
      <c r="I548" s="13"/>
      <c r="J548" s="13"/>
      <c r="K548" s="14"/>
    </row>
    <row r="549" spans="9:11" x14ac:dyDescent="0.25">
      <c r="I549" s="13"/>
      <c r="J549" s="13"/>
      <c r="K549" s="14"/>
    </row>
    <row r="550" spans="9:11" x14ac:dyDescent="0.25">
      <c r="I550" s="13"/>
      <c r="J550" s="13"/>
      <c r="K550" s="14"/>
    </row>
    <row r="551" spans="9:11" x14ac:dyDescent="0.25">
      <c r="I551" s="13"/>
      <c r="J551" s="13"/>
      <c r="K551" s="14"/>
    </row>
    <row r="552" spans="9:11" x14ac:dyDescent="0.25">
      <c r="I552" s="13"/>
      <c r="J552" s="13"/>
      <c r="K552" s="14"/>
    </row>
    <row r="553" spans="9:11" x14ac:dyDescent="0.25">
      <c r="I553" s="13"/>
      <c r="J553" s="13"/>
      <c r="K553" s="14"/>
    </row>
    <row r="554" spans="9:11" x14ac:dyDescent="0.25">
      <c r="I554" s="13"/>
      <c r="J554" s="13"/>
      <c r="K554" s="14"/>
    </row>
    <row r="555" spans="9:11" x14ac:dyDescent="0.25">
      <c r="I555" s="13"/>
      <c r="J555" s="13"/>
      <c r="K555" s="14"/>
    </row>
    <row r="556" spans="9:11" x14ac:dyDescent="0.25">
      <c r="I556" s="13"/>
      <c r="J556" s="13"/>
      <c r="K556" s="14"/>
    </row>
    <row r="557" spans="9:11" x14ac:dyDescent="0.25">
      <c r="I557" s="13"/>
      <c r="J557" s="13"/>
      <c r="K557" s="14"/>
    </row>
    <row r="558" spans="9:11" x14ac:dyDescent="0.25">
      <c r="I558" s="13"/>
      <c r="J558" s="13"/>
      <c r="K558" s="14"/>
    </row>
    <row r="559" spans="9:11" x14ac:dyDescent="0.25">
      <c r="I559" s="13"/>
      <c r="J559" s="13"/>
      <c r="K559" s="14"/>
    </row>
    <row r="560" spans="9:11" x14ac:dyDescent="0.25">
      <c r="I560" s="13"/>
      <c r="J560" s="13"/>
      <c r="K560" s="14"/>
    </row>
    <row r="561" spans="9:11" x14ac:dyDescent="0.25">
      <c r="I561" s="13"/>
      <c r="J561" s="13"/>
      <c r="K561" s="14"/>
    </row>
    <row r="562" spans="9:11" x14ac:dyDescent="0.25">
      <c r="I562" s="13"/>
      <c r="J562" s="13"/>
      <c r="K562" s="14"/>
    </row>
    <row r="563" spans="9:11" x14ac:dyDescent="0.25">
      <c r="I563" s="13"/>
      <c r="J563" s="13"/>
      <c r="K563" s="14"/>
    </row>
    <row r="564" spans="9:11" x14ac:dyDescent="0.25">
      <c r="I564" s="13"/>
      <c r="J564" s="13"/>
      <c r="K564" s="14"/>
    </row>
    <row r="565" spans="9:11" x14ac:dyDescent="0.25">
      <c r="I565" s="13"/>
      <c r="J565" s="13"/>
      <c r="K565" s="14"/>
    </row>
    <row r="566" spans="9:11" x14ac:dyDescent="0.25">
      <c r="I566" s="13"/>
      <c r="J566" s="13"/>
      <c r="K566" s="14"/>
    </row>
    <row r="567" spans="9:11" x14ac:dyDescent="0.25">
      <c r="I567" s="13"/>
      <c r="J567" s="13"/>
      <c r="K567" s="14"/>
    </row>
    <row r="568" spans="9:11" x14ac:dyDescent="0.25">
      <c r="I568" s="13"/>
      <c r="J568" s="13"/>
      <c r="K568" s="14"/>
    </row>
    <row r="569" spans="9:11" x14ac:dyDescent="0.25">
      <c r="I569" s="13"/>
      <c r="J569" s="13"/>
      <c r="K569" s="14"/>
    </row>
    <row r="570" spans="9:11" x14ac:dyDescent="0.25">
      <c r="I570" s="13"/>
      <c r="J570" s="13"/>
      <c r="K570" s="14"/>
    </row>
    <row r="571" spans="9:11" x14ac:dyDescent="0.25">
      <c r="I571" s="13"/>
      <c r="J571" s="13"/>
      <c r="K571" s="14"/>
    </row>
    <row r="572" spans="9:11" x14ac:dyDescent="0.25">
      <c r="I572" s="13"/>
      <c r="J572" s="13"/>
      <c r="K572" s="14"/>
    </row>
    <row r="573" spans="9:11" x14ac:dyDescent="0.25">
      <c r="I573" s="13"/>
      <c r="J573" s="13"/>
      <c r="K573" s="14"/>
    </row>
    <row r="574" spans="9:11" x14ac:dyDescent="0.25">
      <c r="I574" s="13"/>
      <c r="J574" s="13"/>
      <c r="K574" s="14"/>
    </row>
    <row r="575" spans="9:11" x14ac:dyDescent="0.25">
      <c r="I575" s="13"/>
      <c r="J575" s="13"/>
      <c r="K575" s="14"/>
    </row>
    <row r="576" spans="9:11" x14ac:dyDescent="0.25">
      <c r="I576" s="13"/>
      <c r="J576" s="13"/>
      <c r="K576" s="14"/>
    </row>
    <row r="577" spans="9:11" x14ac:dyDescent="0.25">
      <c r="I577" s="13"/>
      <c r="J577" s="13"/>
      <c r="K577" s="14"/>
    </row>
    <row r="578" spans="9:11" x14ac:dyDescent="0.25">
      <c r="I578" s="13"/>
      <c r="J578" s="13"/>
      <c r="K578" s="14"/>
    </row>
    <row r="579" spans="9:11" x14ac:dyDescent="0.25">
      <c r="I579" s="13"/>
      <c r="J579" s="13"/>
      <c r="K579" s="14"/>
    </row>
    <row r="580" spans="9:11" x14ac:dyDescent="0.25">
      <c r="I580" s="13"/>
      <c r="J580" s="13"/>
      <c r="K580" s="14"/>
    </row>
    <row r="581" spans="9:11" x14ac:dyDescent="0.25">
      <c r="I581" s="13"/>
      <c r="J581" s="13"/>
      <c r="K581" s="14"/>
    </row>
    <row r="582" spans="9:11" x14ac:dyDescent="0.25">
      <c r="I582" s="13"/>
      <c r="J582" s="13"/>
      <c r="K582" s="14"/>
    </row>
    <row r="583" spans="9:11" x14ac:dyDescent="0.25">
      <c r="I583" s="13"/>
      <c r="J583" s="13"/>
      <c r="K583" s="14"/>
    </row>
    <row r="584" spans="9:11" x14ac:dyDescent="0.25">
      <c r="I584" s="13"/>
      <c r="J584" s="13"/>
      <c r="K584" s="14"/>
    </row>
    <row r="585" spans="9:11" x14ac:dyDescent="0.25">
      <c r="I585" s="13"/>
      <c r="J585" s="13"/>
      <c r="K585" s="14"/>
    </row>
    <row r="586" spans="9:11" x14ac:dyDescent="0.25">
      <c r="I586" s="13"/>
      <c r="J586" s="13"/>
      <c r="K586" s="14"/>
    </row>
    <row r="587" spans="9:11" x14ac:dyDescent="0.25">
      <c r="I587" s="13"/>
      <c r="J587" s="13"/>
      <c r="K587" s="14"/>
    </row>
    <row r="588" spans="9:11" x14ac:dyDescent="0.25">
      <c r="I588" s="13"/>
      <c r="J588" s="13"/>
      <c r="K588" s="14"/>
    </row>
    <row r="589" spans="9:11" x14ac:dyDescent="0.25">
      <c r="I589" s="13"/>
      <c r="J589" s="13"/>
      <c r="K589" s="14"/>
    </row>
    <row r="590" spans="9:11" x14ac:dyDescent="0.25">
      <c r="I590" s="13"/>
      <c r="J590" s="13"/>
      <c r="K590" s="14"/>
    </row>
    <row r="591" spans="9:11" x14ac:dyDescent="0.25">
      <c r="I591" s="13"/>
      <c r="J591" s="13"/>
      <c r="K591" s="14"/>
    </row>
    <row r="592" spans="9:11" x14ac:dyDescent="0.25">
      <c r="I592" s="13"/>
      <c r="J592" s="13"/>
      <c r="K592" s="14"/>
    </row>
    <row r="593" spans="9:11" x14ac:dyDescent="0.25">
      <c r="I593" s="13"/>
      <c r="J593" s="13"/>
      <c r="K593" s="14"/>
    </row>
    <row r="594" spans="9:11" x14ac:dyDescent="0.25">
      <c r="I594" s="13"/>
      <c r="J594" s="13"/>
      <c r="K594" s="14"/>
    </row>
    <row r="595" spans="9:11" x14ac:dyDescent="0.25">
      <c r="I595" s="13"/>
      <c r="J595" s="13"/>
      <c r="K595" s="14"/>
    </row>
    <row r="596" spans="9:11" x14ac:dyDescent="0.25">
      <c r="I596" s="13"/>
      <c r="J596" s="13"/>
      <c r="K596" s="14"/>
    </row>
    <row r="597" spans="9:11" x14ac:dyDescent="0.25">
      <c r="I597" s="13"/>
      <c r="J597" s="13"/>
      <c r="K597" s="14"/>
    </row>
    <row r="598" spans="9:11" x14ac:dyDescent="0.25">
      <c r="I598" s="13"/>
      <c r="J598" s="13"/>
      <c r="K598" s="14"/>
    </row>
    <row r="599" spans="9:11" x14ac:dyDescent="0.25">
      <c r="I599" s="13"/>
      <c r="J599" s="13"/>
      <c r="K599" s="14"/>
    </row>
    <row r="600" spans="9:11" x14ac:dyDescent="0.25">
      <c r="I600" s="13"/>
      <c r="J600" s="13"/>
      <c r="K600" s="14"/>
    </row>
    <row r="601" spans="9:11" x14ac:dyDescent="0.25">
      <c r="I601" s="13"/>
      <c r="J601" s="13"/>
      <c r="K601" s="14"/>
    </row>
    <row r="602" spans="9:11" x14ac:dyDescent="0.25">
      <c r="I602" s="13"/>
      <c r="J602" s="13"/>
      <c r="K602" s="14"/>
    </row>
    <row r="603" spans="9:11" x14ac:dyDescent="0.25">
      <c r="I603" s="13"/>
      <c r="J603" s="13"/>
      <c r="K603" s="14"/>
    </row>
    <row r="604" spans="9:11" x14ac:dyDescent="0.25">
      <c r="I604" s="13"/>
      <c r="J604" s="13"/>
      <c r="K604" s="14"/>
    </row>
    <row r="605" spans="9:11" x14ac:dyDescent="0.25">
      <c r="I605" s="13"/>
      <c r="J605" s="13"/>
      <c r="K605" s="14"/>
    </row>
    <row r="606" spans="9:11" x14ac:dyDescent="0.25">
      <c r="I606" s="13"/>
      <c r="J606" s="13"/>
      <c r="K606" s="14"/>
    </row>
    <row r="607" spans="9:11" x14ac:dyDescent="0.25">
      <c r="I607" s="13"/>
      <c r="J607" s="13"/>
      <c r="K607" s="14"/>
    </row>
    <row r="608" spans="9:11" x14ac:dyDescent="0.25">
      <c r="I608" s="13"/>
      <c r="J608" s="13"/>
      <c r="K608" s="14"/>
    </row>
    <row r="609" spans="9:11" x14ac:dyDescent="0.25">
      <c r="I609" s="13"/>
      <c r="J609" s="13"/>
      <c r="K609" s="14"/>
    </row>
    <row r="610" spans="9:11" x14ac:dyDescent="0.25">
      <c r="I610" s="13"/>
      <c r="J610" s="13"/>
      <c r="K610" s="14"/>
    </row>
    <row r="611" spans="9:11" x14ac:dyDescent="0.25">
      <c r="I611" s="13"/>
      <c r="J611" s="13"/>
      <c r="K611" s="14"/>
    </row>
    <row r="612" spans="9:11" x14ac:dyDescent="0.25">
      <c r="I612" s="13"/>
      <c r="J612" s="13"/>
      <c r="K612" s="14"/>
    </row>
    <row r="613" spans="9:11" x14ac:dyDescent="0.25">
      <c r="I613" s="13"/>
      <c r="J613" s="13"/>
      <c r="K613" s="14"/>
    </row>
    <row r="614" spans="9:11" x14ac:dyDescent="0.25">
      <c r="I614" s="13"/>
      <c r="J614" s="13"/>
      <c r="K614" s="14"/>
    </row>
    <row r="615" spans="9:11" x14ac:dyDescent="0.25">
      <c r="I615" s="13"/>
      <c r="J615" s="13"/>
      <c r="K615" s="14"/>
    </row>
    <row r="616" spans="9:11" x14ac:dyDescent="0.25">
      <c r="I616" s="13"/>
      <c r="J616" s="13"/>
      <c r="K616" s="14"/>
    </row>
    <row r="617" spans="9:11" x14ac:dyDescent="0.25">
      <c r="I617" s="13"/>
      <c r="J617" s="13"/>
      <c r="K617" s="14"/>
    </row>
    <row r="618" spans="9:11" x14ac:dyDescent="0.25">
      <c r="I618" s="13"/>
      <c r="J618" s="13"/>
      <c r="K618" s="14"/>
    </row>
    <row r="619" spans="9:11" x14ac:dyDescent="0.25">
      <c r="I619" s="13"/>
      <c r="J619" s="13"/>
      <c r="K619" s="14"/>
    </row>
    <row r="620" spans="9:11" x14ac:dyDescent="0.25">
      <c r="I620" s="13"/>
      <c r="J620" s="13"/>
      <c r="K620" s="14"/>
    </row>
    <row r="621" spans="9:11" x14ac:dyDescent="0.25">
      <c r="I621" s="13"/>
      <c r="J621" s="13"/>
      <c r="K621" s="14"/>
    </row>
    <row r="622" spans="9:11" x14ac:dyDescent="0.25">
      <c r="I622" s="13"/>
      <c r="J622" s="13"/>
      <c r="K622" s="14"/>
    </row>
    <row r="623" spans="9:11" x14ac:dyDescent="0.25">
      <c r="I623" s="13"/>
      <c r="J623" s="13"/>
      <c r="K623" s="14"/>
    </row>
    <row r="624" spans="9:11" x14ac:dyDescent="0.25">
      <c r="I624" s="13"/>
      <c r="J624" s="13"/>
      <c r="K624" s="14"/>
    </row>
    <row r="625" spans="9:11" x14ac:dyDescent="0.25">
      <c r="I625" s="13"/>
      <c r="J625" s="13"/>
      <c r="K625" s="14"/>
    </row>
    <row r="626" spans="9:11" x14ac:dyDescent="0.25">
      <c r="I626" s="13"/>
      <c r="J626" s="13"/>
      <c r="K626" s="14"/>
    </row>
    <row r="627" spans="9:11" x14ac:dyDescent="0.25">
      <c r="I627" s="13"/>
      <c r="J627" s="13"/>
      <c r="K627" s="14"/>
    </row>
    <row r="628" spans="9:11" x14ac:dyDescent="0.25">
      <c r="I628" s="13"/>
      <c r="J628" s="13"/>
      <c r="K628" s="14"/>
    </row>
    <row r="629" spans="9:11" x14ac:dyDescent="0.25">
      <c r="I629" s="13"/>
      <c r="J629" s="13"/>
      <c r="K629" s="14"/>
    </row>
    <row r="630" spans="9:11" x14ac:dyDescent="0.25">
      <c r="I630" s="13"/>
      <c r="J630" s="13"/>
      <c r="K630" s="14"/>
    </row>
    <row r="631" spans="9:11" x14ac:dyDescent="0.25">
      <c r="I631" s="13"/>
      <c r="J631" s="13"/>
      <c r="K631" s="14"/>
    </row>
    <row r="632" spans="9:11" x14ac:dyDescent="0.25">
      <c r="I632" s="13"/>
      <c r="J632" s="13"/>
      <c r="K632" s="14"/>
    </row>
    <row r="633" spans="9:11" x14ac:dyDescent="0.25">
      <c r="I633" s="13"/>
      <c r="J633" s="13"/>
      <c r="K633" s="14"/>
    </row>
    <row r="634" spans="9:11" x14ac:dyDescent="0.25">
      <c r="I634" s="13"/>
      <c r="J634" s="13"/>
      <c r="K634" s="14"/>
    </row>
    <row r="635" spans="9:11" x14ac:dyDescent="0.25">
      <c r="I635" s="13"/>
      <c r="J635" s="13"/>
      <c r="K635" s="14"/>
    </row>
    <row r="636" spans="9:11" x14ac:dyDescent="0.25">
      <c r="I636" s="13"/>
      <c r="J636" s="13"/>
      <c r="K636" s="14"/>
    </row>
    <row r="637" spans="9:11" x14ac:dyDescent="0.25">
      <c r="I637" s="13"/>
      <c r="J637" s="13"/>
      <c r="K637" s="14"/>
    </row>
    <row r="638" spans="9:11" x14ac:dyDescent="0.25">
      <c r="I638" s="13"/>
      <c r="J638" s="13"/>
      <c r="K638" s="14"/>
    </row>
    <row r="639" spans="9:11" x14ac:dyDescent="0.25">
      <c r="I639" s="13"/>
      <c r="J639" s="13"/>
      <c r="K639" s="14"/>
    </row>
    <row r="640" spans="9:11" x14ac:dyDescent="0.25">
      <c r="I640" s="13"/>
      <c r="J640" s="13"/>
      <c r="K640" s="14"/>
    </row>
    <row r="641" spans="9:11" x14ac:dyDescent="0.25">
      <c r="I641" s="13"/>
      <c r="J641" s="13"/>
      <c r="K641" s="14"/>
    </row>
    <row r="642" spans="9:11" x14ac:dyDescent="0.25">
      <c r="I642" s="13"/>
      <c r="J642" s="13"/>
      <c r="K642" s="14"/>
    </row>
    <row r="643" spans="9:11" x14ac:dyDescent="0.25">
      <c r="I643" s="13"/>
      <c r="J643" s="13"/>
      <c r="K643" s="14"/>
    </row>
    <row r="644" spans="9:11" x14ac:dyDescent="0.25">
      <c r="I644" s="13"/>
      <c r="J644" s="13"/>
      <c r="K644" s="14"/>
    </row>
    <row r="645" spans="9:11" x14ac:dyDescent="0.25">
      <c r="I645" s="13"/>
      <c r="J645" s="13"/>
      <c r="K645" s="14"/>
    </row>
    <row r="646" spans="9:11" x14ac:dyDescent="0.25">
      <c r="I646" s="13"/>
      <c r="J646" s="13"/>
      <c r="K646" s="14"/>
    </row>
    <row r="647" spans="9:11" x14ac:dyDescent="0.25">
      <c r="I647" s="13"/>
      <c r="J647" s="13"/>
      <c r="K647" s="14"/>
    </row>
    <row r="648" spans="9:11" x14ac:dyDescent="0.25">
      <c r="I648" s="13"/>
      <c r="J648" s="13"/>
      <c r="K648" s="14"/>
    </row>
    <row r="649" spans="9:11" x14ac:dyDescent="0.25">
      <c r="I649" s="13"/>
      <c r="J649" s="13"/>
      <c r="K649" s="14"/>
    </row>
    <row r="650" spans="9:11" x14ac:dyDescent="0.25">
      <c r="I650" s="13"/>
      <c r="J650" s="13"/>
      <c r="K650" s="14"/>
    </row>
    <row r="651" spans="9:11" x14ac:dyDescent="0.25">
      <c r="I651" s="13"/>
      <c r="J651" s="13"/>
      <c r="K651" s="14"/>
    </row>
    <row r="652" spans="9:11" x14ac:dyDescent="0.25">
      <c r="I652" s="13"/>
      <c r="J652" s="13"/>
      <c r="K652" s="14"/>
    </row>
    <row r="653" spans="9:11" x14ac:dyDescent="0.25">
      <c r="I653" s="13"/>
      <c r="J653" s="13"/>
      <c r="K653" s="14"/>
    </row>
    <row r="654" spans="9:11" x14ac:dyDescent="0.25">
      <c r="I654" s="13"/>
      <c r="J654" s="13"/>
      <c r="K654" s="14"/>
    </row>
    <row r="655" spans="9:11" x14ac:dyDescent="0.25">
      <c r="I655" s="13"/>
      <c r="J655" s="13"/>
      <c r="K655" s="14"/>
    </row>
    <row r="656" spans="9:11" x14ac:dyDescent="0.25">
      <c r="I656" s="13"/>
      <c r="J656" s="13"/>
      <c r="K656" s="14"/>
    </row>
    <row r="657" spans="9:11" x14ac:dyDescent="0.25">
      <c r="I657" s="13"/>
      <c r="J657" s="13"/>
      <c r="K657" s="14"/>
    </row>
    <row r="658" spans="9:11" x14ac:dyDescent="0.25">
      <c r="I658" s="13"/>
      <c r="J658" s="13"/>
      <c r="K658" s="14"/>
    </row>
    <row r="659" spans="9:11" x14ac:dyDescent="0.25">
      <c r="I659" s="13"/>
      <c r="J659" s="13"/>
      <c r="K659" s="14"/>
    </row>
    <row r="660" spans="9:11" x14ac:dyDescent="0.25">
      <c r="I660" s="13"/>
      <c r="J660" s="13"/>
      <c r="K660" s="14"/>
    </row>
    <row r="661" spans="9:11" x14ac:dyDescent="0.25">
      <c r="I661" s="13"/>
      <c r="J661" s="13"/>
      <c r="K661" s="14"/>
    </row>
    <row r="662" spans="9:11" x14ac:dyDescent="0.25">
      <c r="I662" s="13"/>
      <c r="J662" s="13"/>
      <c r="K662" s="14"/>
    </row>
    <row r="663" spans="9:11" x14ac:dyDescent="0.25">
      <c r="I663" s="13"/>
      <c r="J663" s="13"/>
      <c r="K663" s="14"/>
    </row>
    <row r="664" spans="9:11" x14ac:dyDescent="0.25">
      <c r="I664" s="13"/>
      <c r="J664" s="13"/>
      <c r="K664" s="14"/>
    </row>
    <row r="665" spans="9:11" x14ac:dyDescent="0.25">
      <c r="I665" s="13"/>
      <c r="J665" s="13"/>
      <c r="K665" s="14"/>
    </row>
    <row r="666" spans="9:11" x14ac:dyDescent="0.25">
      <c r="I666" s="13"/>
      <c r="J666" s="13"/>
      <c r="K666" s="14"/>
    </row>
    <row r="667" spans="9:11" x14ac:dyDescent="0.25">
      <c r="I667" s="13"/>
      <c r="J667" s="13"/>
      <c r="K667" s="14"/>
    </row>
    <row r="668" spans="9:11" x14ac:dyDescent="0.25">
      <c r="I668" s="13"/>
      <c r="J668" s="13"/>
      <c r="K668" s="14"/>
    </row>
    <row r="669" spans="9:11" x14ac:dyDescent="0.25">
      <c r="I669" s="13"/>
      <c r="J669" s="13"/>
      <c r="K669" s="14"/>
    </row>
    <row r="670" spans="9:11" x14ac:dyDescent="0.25">
      <c r="I670" s="13"/>
      <c r="J670" s="13"/>
      <c r="K670" s="14"/>
    </row>
    <row r="671" spans="9:11" x14ac:dyDescent="0.25">
      <c r="I671" s="13"/>
      <c r="J671" s="13"/>
      <c r="K671" s="14"/>
    </row>
    <row r="672" spans="9:11" x14ac:dyDescent="0.25">
      <c r="I672" s="13"/>
      <c r="J672" s="13"/>
      <c r="K672" s="14"/>
    </row>
    <row r="673" spans="9:11" x14ac:dyDescent="0.25">
      <c r="I673" s="13"/>
      <c r="J673" s="13"/>
      <c r="K673" s="14"/>
    </row>
    <row r="674" spans="9:11" x14ac:dyDescent="0.25">
      <c r="I674" s="13"/>
      <c r="J674" s="13"/>
      <c r="K674" s="14"/>
    </row>
    <row r="675" spans="9:11" x14ac:dyDescent="0.25">
      <c r="I675" s="13"/>
      <c r="J675" s="13"/>
      <c r="K675" s="14"/>
    </row>
    <row r="676" spans="9:11" x14ac:dyDescent="0.25">
      <c r="I676" s="13"/>
      <c r="J676" s="13"/>
      <c r="K676" s="14"/>
    </row>
    <row r="677" spans="9:11" x14ac:dyDescent="0.25">
      <c r="I677" s="13"/>
      <c r="J677" s="13"/>
      <c r="K677" s="14"/>
    </row>
    <row r="678" spans="9:11" x14ac:dyDescent="0.25">
      <c r="I678" s="13"/>
      <c r="J678" s="13"/>
      <c r="K678" s="14"/>
    </row>
    <row r="679" spans="9:11" x14ac:dyDescent="0.25">
      <c r="I679" s="13"/>
      <c r="J679" s="13"/>
      <c r="K679" s="14"/>
    </row>
    <row r="680" spans="9:11" x14ac:dyDescent="0.25">
      <c r="I680" s="13"/>
      <c r="J680" s="13"/>
      <c r="K680" s="14"/>
    </row>
    <row r="681" spans="9:11" x14ac:dyDescent="0.25">
      <c r="I681" s="13"/>
      <c r="J681" s="13"/>
      <c r="K681" s="14"/>
    </row>
    <row r="682" spans="9:11" x14ac:dyDescent="0.25">
      <c r="I682" s="13"/>
      <c r="J682" s="13"/>
      <c r="K682" s="14"/>
    </row>
    <row r="683" spans="9:11" x14ac:dyDescent="0.25">
      <c r="I683" s="13"/>
      <c r="J683" s="13"/>
      <c r="K683" s="14"/>
    </row>
    <row r="684" spans="9:11" x14ac:dyDescent="0.25">
      <c r="I684" s="13"/>
      <c r="J684" s="13"/>
      <c r="K684" s="14"/>
    </row>
    <row r="685" spans="9:11" x14ac:dyDescent="0.25">
      <c r="I685" s="13"/>
      <c r="J685" s="13"/>
      <c r="K685" s="14"/>
    </row>
    <row r="686" spans="9:11" x14ac:dyDescent="0.25">
      <c r="I686" s="13"/>
      <c r="J686" s="13"/>
      <c r="K686" s="14"/>
    </row>
    <row r="687" spans="9:11" x14ac:dyDescent="0.25">
      <c r="I687" s="13"/>
      <c r="J687" s="13"/>
      <c r="K687" s="14"/>
    </row>
    <row r="688" spans="9:11" x14ac:dyDescent="0.25">
      <c r="I688" s="13"/>
      <c r="J688" s="13"/>
      <c r="K688" s="14"/>
    </row>
    <row r="689" spans="9:11" x14ac:dyDescent="0.25">
      <c r="I689" s="13"/>
      <c r="J689" s="13"/>
      <c r="K689" s="14"/>
    </row>
    <row r="690" spans="9:11" x14ac:dyDescent="0.25">
      <c r="I690" s="13"/>
      <c r="J690" s="13"/>
      <c r="K690" s="14"/>
    </row>
    <row r="691" spans="9:11" x14ac:dyDescent="0.25">
      <c r="I691" s="13"/>
      <c r="J691" s="13"/>
      <c r="K691" s="14"/>
    </row>
    <row r="692" spans="9:11" x14ac:dyDescent="0.25">
      <c r="I692" s="13"/>
      <c r="J692" s="13"/>
      <c r="K692" s="14"/>
    </row>
    <row r="693" spans="9:11" x14ac:dyDescent="0.25">
      <c r="I693" s="13"/>
      <c r="J693" s="13"/>
      <c r="K693" s="14"/>
    </row>
    <row r="694" spans="9:11" x14ac:dyDescent="0.25">
      <c r="I694" s="13"/>
      <c r="J694" s="13"/>
      <c r="K694" s="14"/>
    </row>
    <row r="695" spans="9:11" x14ac:dyDescent="0.25">
      <c r="I695" s="13"/>
      <c r="J695" s="13"/>
      <c r="K695" s="14"/>
    </row>
    <row r="696" spans="9:11" x14ac:dyDescent="0.25">
      <c r="I696" s="13"/>
      <c r="J696" s="13"/>
      <c r="K696" s="14"/>
    </row>
    <row r="697" spans="9:11" x14ac:dyDescent="0.25">
      <c r="I697" s="13"/>
      <c r="J697" s="13"/>
      <c r="K697" s="14"/>
    </row>
    <row r="698" spans="9:11" x14ac:dyDescent="0.25">
      <c r="I698" s="13"/>
      <c r="J698" s="13"/>
      <c r="K698" s="14"/>
    </row>
    <row r="699" spans="9:11" x14ac:dyDescent="0.25">
      <c r="I699" s="13"/>
      <c r="J699" s="13"/>
      <c r="K699" s="14"/>
    </row>
    <row r="700" spans="9:11" x14ac:dyDescent="0.25">
      <c r="I700" s="13"/>
      <c r="J700" s="13"/>
      <c r="K700" s="14"/>
    </row>
    <row r="701" spans="9:11" x14ac:dyDescent="0.25">
      <c r="I701" s="13"/>
      <c r="J701" s="13"/>
      <c r="K701" s="14"/>
    </row>
    <row r="702" spans="9:11" x14ac:dyDescent="0.25">
      <c r="I702" s="13"/>
      <c r="J702" s="13"/>
      <c r="K702" s="14"/>
    </row>
    <row r="703" spans="9:11" x14ac:dyDescent="0.25">
      <c r="I703" s="13"/>
      <c r="J703" s="13"/>
      <c r="K703" s="14"/>
    </row>
    <row r="704" spans="9:11" x14ac:dyDescent="0.25">
      <c r="I704" s="13"/>
      <c r="J704" s="13"/>
      <c r="K704" s="14"/>
    </row>
    <row r="705" spans="9:11" x14ac:dyDescent="0.25">
      <c r="I705" s="13"/>
      <c r="J705" s="13"/>
      <c r="K705" s="14"/>
    </row>
    <row r="706" spans="9:11" x14ac:dyDescent="0.25">
      <c r="I706" s="13"/>
      <c r="J706" s="13"/>
      <c r="K706" s="14"/>
    </row>
    <row r="707" spans="9:11" x14ac:dyDescent="0.25">
      <c r="I707" s="13"/>
      <c r="J707" s="13"/>
      <c r="K707" s="14"/>
    </row>
    <row r="708" spans="9:11" x14ac:dyDescent="0.25">
      <c r="I708" s="13"/>
      <c r="J708" s="13"/>
      <c r="K708" s="14"/>
    </row>
    <row r="709" spans="9:11" x14ac:dyDescent="0.25">
      <c r="I709" s="13"/>
      <c r="J709" s="13"/>
      <c r="K709" s="14"/>
    </row>
    <row r="710" spans="9:11" x14ac:dyDescent="0.25">
      <c r="I710" s="13"/>
      <c r="J710" s="13"/>
      <c r="K710" s="14"/>
    </row>
    <row r="711" spans="9:11" x14ac:dyDescent="0.25">
      <c r="I711" s="13"/>
      <c r="J711" s="13"/>
      <c r="K711" s="14"/>
    </row>
    <row r="712" spans="9:11" x14ac:dyDescent="0.25">
      <c r="I712" s="13"/>
      <c r="J712" s="13"/>
      <c r="K712" s="14"/>
    </row>
    <row r="713" spans="9:11" x14ac:dyDescent="0.25">
      <c r="I713" s="13"/>
      <c r="J713" s="13"/>
      <c r="K713" s="14"/>
    </row>
    <row r="714" spans="9:11" x14ac:dyDescent="0.25">
      <c r="I714" s="13"/>
      <c r="J714" s="13"/>
      <c r="K714" s="14"/>
    </row>
    <row r="715" spans="9:11" x14ac:dyDescent="0.25">
      <c r="I715" s="13"/>
      <c r="J715" s="13"/>
      <c r="K715" s="14"/>
    </row>
    <row r="716" spans="9:11" x14ac:dyDescent="0.25">
      <c r="I716" s="13"/>
      <c r="J716" s="13"/>
      <c r="K716" s="14"/>
    </row>
    <row r="717" spans="9:11" x14ac:dyDescent="0.25">
      <c r="I717" s="13"/>
      <c r="J717" s="13"/>
      <c r="K717" s="14"/>
    </row>
    <row r="718" spans="9:11" x14ac:dyDescent="0.25">
      <c r="I718" s="13"/>
      <c r="J718" s="13"/>
      <c r="K718" s="14"/>
    </row>
    <row r="719" spans="9:11" x14ac:dyDescent="0.25">
      <c r="I719" s="13"/>
      <c r="J719" s="13"/>
      <c r="K719" s="14"/>
    </row>
    <row r="720" spans="9:11" x14ac:dyDescent="0.25">
      <c r="I720" s="13"/>
      <c r="J720" s="13"/>
      <c r="K720" s="14"/>
    </row>
    <row r="721" spans="9:11" x14ac:dyDescent="0.25">
      <c r="I721" s="13"/>
      <c r="J721" s="13"/>
      <c r="K721" s="14"/>
    </row>
    <row r="722" spans="9:11" x14ac:dyDescent="0.25">
      <c r="I722" s="13"/>
      <c r="J722" s="13"/>
      <c r="K722" s="14"/>
    </row>
    <row r="723" spans="9:11" x14ac:dyDescent="0.25">
      <c r="I723" s="13"/>
      <c r="J723" s="13"/>
      <c r="K723" s="14"/>
    </row>
    <row r="724" spans="9:11" x14ac:dyDescent="0.25">
      <c r="I724" s="13"/>
      <c r="J724" s="13"/>
      <c r="K724" s="14"/>
    </row>
    <row r="725" spans="9:11" x14ac:dyDescent="0.25">
      <c r="I725" s="13"/>
      <c r="J725" s="13"/>
      <c r="K725" s="14"/>
    </row>
    <row r="726" spans="9:11" x14ac:dyDescent="0.25">
      <c r="I726" s="13"/>
      <c r="J726" s="13"/>
      <c r="K726" s="14"/>
    </row>
    <row r="727" spans="9:11" x14ac:dyDescent="0.25">
      <c r="I727" s="13"/>
      <c r="J727" s="13"/>
      <c r="K727" s="14"/>
    </row>
    <row r="728" spans="9:11" x14ac:dyDescent="0.25">
      <c r="I728" s="13"/>
      <c r="J728" s="13"/>
      <c r="K728" s="14"/>
    </row>
    <row r="729" spans="9:11" x14ac:dyDescent="0.25">
      <c r="I729" s="13"/>
      <c r="J729" s="13"/>
      <c r="K729" s="14"/>
    </row>
    <row r="730" spans="9:11" x14ac:dyDescent="0.25">
      <c r="I730" s="13"/>
      <c r="J730" s="13"/>
      <c r="K730" s="14"/>
    </row>
    <row r="731" spans="9:11" x14ac:dyDescent="0.25">
      <c r="I731" s="13"/>
      <c r="J731" s="13"/>
      <c r="K731" s="14"/>
    </row>
    <row r="732" spans="9:11" x14ac:dyDescent="0.25">
      <c r="I732" s="13"/>
      <c r="J732" s="13"/>
      <c r="K732" s="14"/>
    </row>
    <row r="733" spans="9:11" x14ac:dyDescent="0.25">
      <c r="I733" s="13"/>
      <c r="J733" s="13"/>
      <c r="K733" s="14"/>
    </row>
    <row r="734" spans="9:11" x14ac:dyDescent="0.25">
      <c r="I734" s="13"/>
      <c r="J734" s="13"/>
      <c r="K734" s="14"/>
    </row>
    <row r="735" spans="9:11" x14ac:dyDescent="0.25">
      <c r="I735" s="13"/>
      <c r="J735" s="13"/>
      <c r="K735" s="14"/>
    </row>
    <row r="736" spans="9:11" x14ac:dyDescent="0.25">
      <c r="I736" s="13"/>
      <c r="J736" s="13"/>
      <c r="K736" s="14"/>
    </row>
    <row r="737" spans="9:11" x14ac:dyDescent="0.25">
      <c r="I737" s="13"/>
      <c r="J737" s="13"/>
      <c r="K737" s="14"/>
    </row>
    <row r="738" spans="9:11" x14ac:dyDescent="0.25">
      <c r="I738" s="13"/>
      <c r="J738" s="13"/>
      <c r="K738" s="14"/>
    </row>
    <row r="739" spans="9:11" x14ac:dyDescent="0.25">
      <c r="I739" s="13"/>
      <c r="J739" s="13"/>
      <c r="K739" s="14"/>
    </row>
    <row r="740" spans="9:11" x14ac:dyDescent="0.25">
      <c r="I740" s="13"/>
      <c r="J740" s="13"/>
      <c r="K740" s="14"/>
    </row>
    <row r="741" spans="9:11" x14ac:dyDescent="0.25">
      <c r="I741" s="13"/>
      <c r="J741" s="13"/>
      <c r="K741" s="14"/>
    </row>
    <row r="742" spans="9:11" x14ac:dyDescent="0.25">
      <c r="I742" s="13"/>
      <c r="J742" s="13"/>
      <c r="K742" s="14"/>
    </row>
    <row r="743" spans="9:11" x14ac:dyDescent="0.25">
      <c r="I743" s="13"/>
      <c r="J743" s="13"/>
      <c r="K743" s="14"/>
    </row>
    <row r="744" spans="9:11" x14ac:dyDescent="0.25">
      <c r="I744" s="13"/>
      <c r="J744" s="13"/>
      <c r="K744" s="14"/>
    </row>
    <row r="745" spans="9:11" x14ac:dyDescent="0.25">
      <c r="I745" s="13"/>
      <c r="J745" s="13"/>
      <c r="K745" s="14"/>
    </row>
    <row r="746" spans="9:11" x14ac:dyDescent="0.25">
      <c r="I746" s="13"/>
      <c r="J746" s="13"/>
      <c r="K746" s="14"/>
    </row>
    <row r="747" spans="9:11" x14ac:dyDescent="0.25">
      <c r="I747" s="13"/>
      <c r="J747" s="13"/>
      <c r="K747" s="14"/>
    </row>
    <row r="748" spans="9:11" x14ac:dyDescent="0.25">
      <c r="I748" s="13"/>
      <c r="J748" s="13"/>
      <c r="K748" s="14"/>
    </row>
    <row r="749" spans="9:11" x14ac:dyDescent="0.25">
      <c r="I749" s="13"/>
      <c r="J749" s="13"/>
      <c r="K749" s="14"/>
    </row>
    <row r="750" spans="9:11" x14ac:dyDescent="0.25">
      <c r="I750" s="13"/>
      <c r="J750" s="13"/>
      <c r="K750" s="14"/>
    </row>
    <row r="751" spans="9:11" x14ac:dyDescent="0.25">
      <c r="I751" s="13"/>
      <c r="J751" s="13"/>
      <c r="K751" s="14"/>
    </row>
    <row r="752" spans="9:11" x14ac:dyDescent="0.25">
      <c r="I752" s="13"/>
      <c r="J752" s="13"/>
      <c r="K752" s="14"/>
    </row>
    <row r="753" spans="9:11" x14ac:dyDescent="0.25">
      <c r="I753" s="13"/>
      <c r="J753" s="13"/>
      <c r="K753" s="14"/>
    </row>
    <row r="754" spans="9:11" x14ac:dyDescent="0.25">
      <c r="I754" s="13"/>
      <c r="J754" s="13"/>
      <c r="K754" s="14"/>
    </row>
    <row r="755" spans="9:11" x14ac:dyDescent="0.25">
      <c r="I755" s="13"/>
      <c r="J755" s="13"/>
      <c r="K755" s="14"/>
    </row>
    <row r="756" spans="9:11" x14ac:dyDescent="0.25">
      <c r="I756" s="13"/>
      <c r="J756" s="13"/>
      <c r="K756" s="14"/>
    </row>
    <row r="757" spans="9:11" x14ac:dyDescent="0.25">
      <c r="I757" s="13"/>
      <c r="J757" s="13"/>
      <c r="K757" s="14"/>
    </row>
  </sheetData>
  <mergeCells count="11">
    <mergeCell ref="A115:B115"/>
    <mergeCell ref="A136:B136"/>
    <mergeCell ref="A137:B137"/>
    <mergeCell ref="A138:B138"/>
    <mergeCell ref="A141:B141"/>
    <mergeCell ref="A112:B112"/>
    <mergeCell ref="F1:J1"/>
    <mergeCell ref="A2:O2"/>
    <mergeCell ref="A3:O3"/>
    <mergeCell ref="M110:N110"/>
    <mergeCell ref="L111:N1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AllocationOfCapacity</vt:lpstr>
      <vt:lpstr>CapacityAssignment-1Tranche</vt:lpstr>
      <vt:lpstr>AssignableContractinfo</vt:lpstr>
      <vt:lpstr>AllocationOfCapacity!Print_Area</vt:lpstr>
      <vt:lpstr>'CapacityAssignment-1Tranche'!Print_Area</vt:lpstr>
    </vt:vector>
  </TitlesOfParts>
  <Company>NiSource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Blough \ David \ A</dc:creator>
  <cp:lastModifiedBy>Blough \ David \ A</cp:lastModifiedBy>
  <dcterms:created xsi:type="dcterms:W3CDTF">2023-12-12T14:28:07Z</dcterms:created>
  <dcterms:modified xsi:type="dcterms:W3CDTF">2023-12-18T16:39:33Z</dcterms:modified>
</cp:coreProperties>
</file>